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Marcelo\OBRAS\PRAÇA DO CENTENÁRIO\EDITÁVEIS\"/>
    </mc:Choice>
  </mc:AlternateContent>
  <bookViews>
    <workbookView xWindow="-120" yWindow="-120" windowWidth="29040" windowHeight="15840"/>
  </bookViews>
  <sheets>
    <sheet name="PLANILHA ORÇAMENTÁRIA" sheetId="7" r:id="rId1"/>
    <sheet name="COTAÇÕES PLAYGROUND" sheetId="10" r:id="rId2"/>
    <sheet name="BDI" sheetId="8" r:id="rId3"/>
    <sheet name="MEMORIA" sheetId="3" r:id="rId4"/>
    <sheet name="CRONOGRAMA" sheetId="11" r:id="rId5"/>
    <sheet name="COTAÇÕES" sheetId="5" r:id="rId6"/>
    <sheet name="MEMORIA DE CALCULO FERRAGEM" sheetId="6" r:id="rId7"/>
  </sheets>
  <externalReferences>
    <externalReference r:id="rId8"/>
    <externalReference r:id="rId9"/>
  </externalReferences>
  <definedNames>
    <definedName name="_xlnm.Print_Area" localSheetId="2">BDI!$A$1:$J$31</definedName>
    <definedName name="_xlnm.Print_Area" localSheetId="1">'COTAÇÕES PLAYGROUND'!$A$4:$I$17</definedName>
    <definedName name="_xlnm.Print_Area" localSheetId="4">CRONOGRAMA!$A$2:$M$29</definedName>
    <definedName name="_xlnm.Print_Area" localSheetId="3">MEMORIA!$A$1:$J$396</definedName>
    <definedName name="_xlnm.Print_Area" localSheetId="0">'PLANILHA ORÇAMENTÁRIA'!$A$1:$I$115</definedName>
  </definedNames>
  <calcPr calcId="152511"/>
</workbook>
</file>

<file path=xl/calcChain.xml><?xml version="1.0" encoding="utf-8"?>
<calcChain xmlns="http://schemas.openxmlformats.org/spreadsheetml/2006/main">
  <c r="C8" i="5" l="1"/>
  <c r="I93" i="3"/>
  <c r="F28" i="7"/>
  <c r="J3" i="6" l="1"/>
  <c r="J4" i="6"/>
  <c r="J5" i="6"/>
  <c r="J6" i="6"/>
  <c r="J7" i="6"/>
  <c r="J8" i="6"/>
  <c r="J2" i="6"/>
  <c r="C13" i="6"/>
  <c r="H3" i="6"/>
  <c r="H4" i="6"/>
  <c r="H5" i="6"/>
  <c r="H6" i="6"/>
  <c r="B9" i="6" s="1"/>
  <c r="H7" i="6"/>
  <c r="H8" i="6"/>
  <c r="H2" i="6"/>
  <c r="B10" i="6"/>
  <c r="E3" i="6"/>
  <c r="E8" i="6"/>
  <c r="E7" i="6"/>
  <c r="E4" i="6"/>
  <c r="E5" i="6"/>
  <c r="E6" i="6"/>
  <c r="E2" i="6"/>
  <c r="I92" i="3"/>
  <c r="I91" i="3"/>
  <c r="I52" i="3"/>
  <c r="I58" i="3"/>
  <c r="I46" i="3"/>
  <c r="B11" i="6" l="1"/>
  <c r="A362" i="3"/>
  <c r="M22" i="11" l="1"/>
  <c r="M24" i="11"/>
  <c r="K20" i="11"/>
  <c r="M20" i="11" s="1"/>
  <c r="K21" i="11"/>
  <c r="M21" i="11" s="1"/>
  <c r="K22" i="11"/>
  <c r="G15" i="11"/>
  <c r="I15" i="11" s="1"/>
  <c r="K15" i="11" s="1"/>
  <c r="M15" i="11" s="1"/>
  <c r="I16" i="11"/>
  <c r="K16" i="11" s="1"/>
  <c r="M16" i="11" s="1"/>
  <c r="I17" i="11"/>
  <c r="K17" i="11" s="1"/>
  <c r="M17" i="11" s="1"/>
  <c r="G18" i="11"/>
  <c r="I18" i="11" s="1"/>
  <c r="K18" i="11" s="1"/>
  <c r="M18" i="11" s="1"/>
  <c r="I20" i="11"/>
  <c r="I21" i="11"/>
  <c r="G23" i="11"/>
  <c r="I23" i="11" s="1"/>
  <c r="K23" i="11" s="1"/>
  <c r="M23" i="11" s="1"/>
  <c r="I19" i="11"/>
  <c r="K19" i="11" s="1"/>
  <c r="M19" i="11" s="1"/>
  <c r="M4" i="11"/>
  <c r="A6" i="11"/>
  <c r="A5" i="11"/>
  <c r="A4" i="11"/>
  <c r="B24" i="11"/>
  <c r="B23" i="11"/>
  <c r="B22" i="11"/>
  <c r="B21" i="11"/>
  <c r="B20" i="11"/>
  <c r="B19" i="11"/>
  <c r="B18" i="11"/>
  <c r="B17" i="11"/>
  <c r="B16" i="11"/>
  <c r="B15" i="11"/>
  <c r="B14" i="11"/>
  <c r="B13" i="11"/>
  <c r="G13" i="11"/>
  <c r="I13" i="11" s="1"/>
  <c r="K13" i="11" s="1"/>
  <c r="M13" i="11" s="1"/>
  <c r="G14" i="11"/>
  <c r="I14" i="11"/>
  <c r="K14" i="11"/>
  <c r="M14" i="11" s="1"/>
  <c r="C28" i="11"/>
  <c r="A3" i="11"/>
  <c r="D382" i="3" l="1"/>
  <c r="D376" i="3"/>
  <c r="D370" i="3"/>
  <c r="B383" i="3"/>
  <c r="B377" i="3"/>
  <c r="B371" i="3"/>
  <c r="B365" i="3"/>
  <c r="B382" i="3"/>
  <c r="B376" i="3"/>
  <c r="B370" i="3"/>
  <c r="B364" i="3"/>
  <c r="D364" i="3"/>
  <c r="I385" i="3"/>
  <c r="I386" i="3" s="1"/>
  <c r="I384" i="3"/>
  <c r="I10" i="10" l="1"/>
  <c r="G107" i="7" s="1"/>
  <c r="I11" i="10"/>
  <c r="G108" i="7" s="1"/>
  <c r="I12" i="10"/>
  <c r="G109" i="7" s="1"/>
  <c r="I9" i="10"/>
  <c r="G106" i="7" s="1"/>
  <c r="D107" i="3"/>
  <c r="D101" i="3"/>
  <c r="B108" i="3"/>
  <c r="B102" i="3"/>
  <c r="B107" i="3"/>
  <c r="B101" i="3"/>
  <c r="I110" i="3"/>
  <c r="I111" i="3" s="1"/>
  <c r="I104" i="3"/>
  <c r="I105" i="3" s="1"/>
  <c r="D95" i="3"/>
  <c r="B96" i="3"/>
  <c r="D88" i="3"/>
  <c r="B89" i="3"/>
  <c r="A86" i="3"/>
  <c r="B81" i="3"/>
  <c r="D80" i="3"/>
  <c r="B80" i="3"/>
  <c r="D74" i="3"/>
  <c r="B75" i="3"/>
  <c r="B74" i="3"/>
  <c r="D66" i="3"/>
  <c r="B67" i="3"/>
  <c r="B66" i="3"/>
  <c r="I77" i="3"/>
  <c r="I78" i="3" s="1"/>
  <c r="H15" i="8" l="1"/>
  <c r="H24" i="8" s="1"/>
  <c r="G15" i="8"/>
  <c r="G24" i="8" s="1"/>
  <c r="F15" i="8"/>
  <c r="F24" i="8" s="1"/>
  <c r="E15" i="8"/>
  <c r="E24" i="8" s="1"/>
  <c r="D15" i="8"/>
  <c r="D24" i="8" s="1"/>
  <c r="C15" i="8"/>
  <c r="C24" i="8" s="1"/>
  <c r="H12" i="8"/>
  <c r="H23" i="8" s="1"/>
  <c r="G12" i="8"/>
  <c r="G23" i="8" s="1"/>
  <c r="F12" i="8"/>
  <c r="F23" i="8" s="1"/>
  <c r="E12" i="8"/>
  <c r="E23" i="8" s="1"/>
  <c r="D12" i="8"/>
  <c r="D23" i="8" s="1"/>
  <c r="C12" i="8"/>
  <c r="C23" i="8" s="1"/>
  <c r="C25" i="8" s="1"/>
  <c r="F25" i="8" l="1"/>
  <c r="H25" i="8"/>
  <c r="E25" i="8"/>
  <c r="D25" i="8"/>
  <c r="I10" i="7" s="1"/>
  <c r="G25" i="8"/>
  <c r="H106" i="7" l="1"/>
  <c r="I106" i="7" s="1"/>
  <c r="M5" i="11"/>
  <c r="H28" i="7"/>
  <c r="I28" i="7" s="1"/>
  <c r="H37" i="7"/>
  <c r="I37" i="7" s="1"/>
  <c r="H33" i="7"/>
  <c r="I33" i="7" s="1"/>
  <c r="H32" i="7"/>
  <c r="I32" i="7" s="1"/>
  <c r="H13" i="7"/>
  <c r="H39" i="7"/>
  <c r="I39" i="7" s="1"/>
  <c r="A72" i="3"/>
  <c r="D60" i="3"/>
  <c r="B61" i="3"/>
  <c r="B60" i="3"/>
  <c r="D55" i="3"/>
  <c r="B56" i="3"/>
  <c r="B55" i="3"/>
  <c r="D49" i="3"/>
  <c r="D43" i="3"/>
  <c r="B50" i="3"/>
  <c r="B49" i="3"/>
  <c r="B44" i="3"/>
  <c r="B43" i="3"/>
  <c r="A41" i="3"/>
  <c r="D35" i="3"/>
  <c r="B36" i="3"/>
  <c r="D29" i="3"/>
  <c r="B30" i="3"/>
  <c r="B29" i="3"/>
  <c r="D23" i="3"/>
  <c r="B24" i="3"/>
  <c r="B23" i="3"/>
  <c r="D16" i="3"/>
  <c r="B17" i="3"/>
  <c r="B16" i="3"/>
  <c r="A14" i="3"/>
  <c r="A6" i="3"/>
  <c r="D8" i="3"/>
  <c r="B9" i="3"/>
  <c r="B8" i="3"/>
  <c r="H109" i="7"/>
  <c r="I109" i="7" s="1"/>
  <c r="H108" i="7"/>
  <c r="I108" i="7" s="1"/>
  <c r="H107" i="7"/>
  <c r="I107" i="7" s="1"/>
  <c r="H102" i="7"/>
  <c r="I102" i="7" s="1"/>
  <c r="H101" i="7"/>
  <c r="I101" i="7" s="1"/>
  <c r="H100" i="7"/>
  <c r="I100" i="7" s="1"/>
  <c r="H99" i="7"/>
  <c r="I99" i="7" s="1"/>
  <c r="H98" i="7"/>
  <c r="I98" i="7" s="1"/>
  <c r="H97" i="7"/>
  <c r="I97" i="7" s="1"/>
  <c r="H92" i="7"/>
  <c r="I92" i="7" s="1"/>
  <c r="H91" i="7"/>
  <c r="I91" i="7" s="1"/>
  <c r="H87" i="7"/>
  <c r="I87" i="7" s="1"/>
  <c r="H86" i="7"/>
  <c r="I86" i="7" s="1"/>
  <c r="H85" i="7"/>
  <c r="I85" i="7" s="1"/>
  <c r="H84" i="7"/>
  <c r="I84" i="7" s="1"/>
  <c r="H83" i="7"/>
  <c r="I83" i="7" s="1"/>
  <c r="H79" i="7"/>
  <c r="I79" i="7" s="1"/>
  <c r="H78" i="7"/>
  <c r="I78" i="7" s="1"/>
  <c r="H77" i="7"/>
  <c r="I77" i="7" s="1"/>
  <c r="H76" i="7"/>
  <c r="I76" i="7" s="1"/>
  <c r="H75" i="7"/>
  <c r="I75" i="7" s="1"/>
  <c r="H71" i="7"/>
  <c r="I71" i="7" s="1"/>
  <c r="H70" i="7"/>
  <c r="I70" i="7" s="1"/>
  <c r="H69" i="7"/>
  <c r="I69" i="7" s="1"/>
  <c r="H68" i="7"/>
  <c r="I68" i="7" s="1"/>
  <c r="H67" i="7"/>
  <c r="I67" i="7" s="1"/>
  <c r="I110" i="7" l="1"/>
  <c r="D24" i="11" s="1"/>
  <c r="I34" i="7"/>
  <c r="D16" i="11" s="1"/>
  <c r="I93" i="7"/>
  <c r="D22" i="11" s="1"/>
  <c r="I103" i="7"/>
  <c r="D23" i="11" s="1"/>
  <c r="I88" i="7"/>
  <c r="D21" i="11" s="1"/>
  <c r="I80" i="7"/>
  <c r="D20" i="11" s="1"/>
  <c r="I72" i="7"/>
  <c r="D19" i="11" s="1"/>
  <c r="H62" i="7"/>
  <c r="I62" i="7" s="1"/>
  <c r="H61" i="7"/>
  <c r="I61" i="7" s="1"/>
  <c r="H60" i="7"/>
  <c r="I60" i="7" s="1"/>
  <c r="H59" i="7"/>
  <c r="I59" i="7" s="1"/>
  <c r="H58" i="7"/>
  <c r="I58" i="7" s="1"/>
  <c r="H57" i="7"/>
  <c r="I57" i="7" s="1"/>
  <c r="H56" i="7"/>
  <c r="I56" i="7" s="1"/>
  <c r="H55" i="7"/>
  <c r="I55" i="7" s="1"/>
  <c r="H53" i="7"/>
  <c r="I53" i="7" s="1"/>
  <c r="H52" i="7"/>
  <c r="I52" i="7" s="1"/>
  <c r="H51" i="7"/>
  <c r="I51" i="7" s="1"/>
  <c r="H50" i="7"/>
  <c r="I50" i="7" s="1"/>
  <c r="H49" i="7"/>
  <c r="I49" i="7" s="1"/>
  <c r="H48" i="7"/>
  <c r="I48" i="7" s="1"/>
  <c r="H47" i="7"/>
  <c r="I47" i="7" s="1"/>
  <c r="H46" i="7"/>
  <c r="I46" i="7" s="1"/>
  <c r="H45" i="7"/>
  <c r="I45" i="7" s="1"/>
  <c r="H44" i="7"/>
  <c r="I44" i="7" s="1"/>
  <c r="H40" i="7"/>
  <c r="I40" i="7" s="1"/>
  <c r="H38" i="7"/>
  <c r="I38" i="7" s="1"/>
  <c r="H27" i="7"/>
  <c r="I27" i="7" s="1"/>
  <c r="H26" i="7"/>
  <c r="H25" i="7"/>
  <c r="H24" i="7"/>
  <c r="H20" i="7"/>
  <c r="H19" i="7"/>
  <c r="I19" i="7" s="1"/>
  <c r="H18" i="7"/>
  <c r="I18" i="7" s="1"/>
  <c r="H17" i="7"/>
  <c r="I17" i="7" s="1"/>
  <c r="I13" i="7"/>
  <c r="I41" i="7" l="1"/>
  <c r="D17" i="11" s="1"/>
  <c r="I14" i="7"/>
  <c r="D13" i="11" l="1"/>
  <c r="I378" i="3"/>
  <c r="I372" i="3"/>
  <c r="I367" i="3"/>
  <c r="I368" i="3" s="1"/>
  <c r="I366" i="3"/>
  <c r="I379" i="3"/>
  <c r="I380" i="3" s="1"/>
  <c r="I373" i="3"/>
  <c r="I374" i="3" s="1"/>
  <c r="I63" i="3"/>
  <c r="I64" i="3" s="1"/>
  <c r="I11" i="3"/>
  <c r="I12" i="3" s="1"/>
  <c r="D26" i="3"/>
  <c r="I26" i="3" s="1"/>
  <c r="B13" i="6" l="1"/>
  <c r="I19" i="3"/>
  <c r="I97" i="3" l="1"/>
  <c r="I83" i="3"/>
  <c r="I69" i="3"/>
  <c r="I31" i="3"/>
  <c r="I27" i="3"/>
  <c r="I20" i="3"/>
  <c r="I103" i="3" l="1"/>
  <c r="I109" i="3" s="1"/>
  <c r="D32" i="3"/>
  <c r="F5" i="5"/>
  <c r="G54" i="7" s="1"/>
  <c r="H54" i="7" s="1"/>
  <c r="I54" i="7" s="1"/>
  <c r="I63" i="7" s="1"/>
  <c r="D18" i="11" s="1"/>
  <c r="I32" i="3" l="1"/>
  <c r="I98" i="3" l="1"/>
  <c r="I99" i="3" s="1"/>
  <c r="I84" i="3" l="1"/>
  <c r="I59" i="3" l="1"/>
  <c r="F26" i="7" s="1"/>
  <c r="I26" i="7" s="1"/>
  <c r="I47" i="3"/>
  <c r="F24" i="7" s="1"/>
  <c r="I24" i="7" s="1"/>
  <c r="A38" i="3"/>
  <c r="I33" i="3"/>
  <c r="D38" i="3" s="1"/>
  <c r="I38" i="3" s="1"/>
  <c r="I39" i="3" s="1"/>
  <c r="F20" i="7" s="1"/>
  <c r="I20" i="7" s="1"/>
  <c r="I21" i="7" s="1"/>
  <c r="A113" i="3"/>
  <c r="I53" i="3"/>
  <c r="F25" i="7" s="1"/>
  <c r="I25" i="7" s="1"/>
  <c r="D14" i="11" l="1"/>
  <c r="I29" i="7"/>
  <c r="D15" i="11" s="1"/>
  <c r="I70" i="3"/>
  <c r="I112" i="7" l="1"/>
  <c r="D25" i="11"/>
  <c r="E14" i="11" s="1"/>
  <c r="L26" i="11"/>
  <c r="J26" i="11"/>
  <c r="H26" i="11"/>
  <c r="F26" i="11"/>
  <c r="G26" i="11" s="1"/>
  <c r="E23" i="11" l="1"/>
  <c r="E18" i="11"/>
  <c r="E24" i="11"/>
  <c r="E22" i="11"/>
  <c r="E20" i="11"/>
  <c r="E21" i="11"/>
  <c r="E17" i="11"/>
  <c r="E13" i="11"/>
  <c r="E19" i="11"/>
  <c r="E16" i="11"/>
  <c r="I26" i="11"/>
  <c r="K26" i="11" s="1"/>
  <c r="M26" i="11" s="1"/>
  <c r="E15" i="11"/>
  <c r="E25" i="11" l="1"/>
</calcChain>
</file>

<file path=xl/sharedStrings.xml><?xml version="1.0" encoding="utf-8"?>
<sst xmlns="http://schemas.openxmlformats.org/spreadsheetml/2006/main" count="1155" uniqueCount="428">
  <si>
    <t>ITEM</t>
  </si>
  <si>
    <t>CÓDIGO</t>
  </si>
  <si>
    <t>FONTE</t>
  </si>
  <si>
    <t>UN</t>
  </si>
  <si>
    <t>PREÇO</t>
  </si>
  <si>
    <t>1.1</t>
  </si>
  <si>
    <t>M2</t>
  </si>
  <si>
    <t>MEMORIA DE CÁCULO</t>
  </si>
  <si>
    <t>OBJETO:</t>
  </si>
  <si>
    <t>CÓDIGO:</t>
  </si>
  <si>
    <t>Compr.</t>
  </si>
  <si>
    <t>Larg.</t>
  </si>
  <si>
    <t>Repet.</t>
  </si>
  <si>
    <t>OBS:</t>
  </si>
  <si>
    <t>TOTAL</t>
  </si>
  <si>
    <t xml:space="preserve">DESCRIÇÃO: </t>
  </si>
  <si>
    <t>M3</t>
  </si>
  <si>
    <t>1.0</t>
  </si>
  <si>
    <t>SETOP</t>
  </si>
  <si>
    <t>Altura</t>
  </si>
  <si>
    <t>Volume Total (m³)</t>
  </si>
  <si>
    <t>U</t>
  </si>
  <si>
    <t>SINAPI</t>
  </si>
  <si>
    <t>Área (m²)</t>
  </si>
  <si>
    <t>Quantidade</t>
  </si>
  <si>
    <t>CPRB</t>
  </si>
  <si>
    <t>SERVIÇOS PRELIMINARES</t>
  </si>
  <si>
    <t>2.0</t>
  </si>
  <si>
    <t>Área Total (m²)</t>
  </si>
  <si>
    <t>2.1</t>
  </si>
  <si>
    <t>2.2</t>
  </si>
  <si>
    <t>2.3</t>
  </si>
  <si>
    <t>Comprimento</t>
  </si>
  <si>
    <t>3.1</t>
  </si>
  <si>
    <t>3.2</t>
  </si>
  <si>
    <t>M</t>
  </si>
  <si>
    <t>5.1</t>
  </si>
  <si>
    <t>5.2</t>
  </si>
  <si>
    <t>6.1</t>
  </si>
  <si>
    <t>6.2</t>
  </si>
  <si>
    <t>6.3</t>
  </si>
  <si>
    <t>6.4</t>
  </si>
  <si>
    <t>7.1</t>
  </si>
  <si>
    <t>7.2</t>
  </si>
  <si>
    <t>Comprimento (m)</t>
  </si>
  <si>
    <t>COTAÇÕES MATERIAIS</t>
  </si>
  <si>
    <t>PRODUTO</t>
  </si>
  <si>
    <t>COTAÇÕES (INCLUSO FRETE)</t>
  </si>
  <si>
    <t>ADOTADO (MÉDIA)</t>
  </si>
  <si>
    <t>6.5</t>
  </si>
  <si>
    <t>3.3</t>
  </si>
  <si>
    <t>Conforme projeto</t>
  </si>
  <si>
    <t>INSTALAÇÕES ELÉTRICAS</t>
  </si>
  <si>
    <t>4.1</t>
  </si>
  <si>
    <t>M3xKM</t>
  </si>
  <si>
    <t>Luminária Pública Super LED 200w Branco Frio</t>
  </si>
  <si>
    <t>COTAÇÃO 02- https://www.swcomercial.com.br/</t>
  </si>
  <si>
    <t xml:space="preserve">COTAÇÃO 3- https://www.sustentaled.com.br/ </t>
  </si>
  <si>
    <t>COTAÇÃO 1</t>
  </si>
  <si>
    <t>COTAÇÃO</t>
  </si>
  <si>
    <t>INSTALAÇÕES HIDRÁULICAS</t>
  </si>
  <si>
    <t>2.4</t>
  </si>
  <si>
    <t>3.0</t>
  </si>
  <si>
    <t>4.0</t>
  </si>
  <si>
    <t>6.6</t>
  </si>
  <si>
    <t>6.7</t>
  </si>
  <si>
    <t>6.8</t>
  </si>
  <si>
    <t>6.9</t>
  </si>
  <si>
    <t>6.10</t>
  </si>
  <si>
    <t>6.11</t>
  </si>
  <si>
    <t>6.12</t>
  </si>
  <si>
    <t>6.13</t>
  </si>
  <si>
    <t>6.14</t>
  </si>
  <si>
    <t>6.15</t>
  </si>
  <si>
    <t>6.16</t>
  </si>
  <si>
    <t>6.17</t>
  </si>
  <si>
    <t>6.18</t>
  </si>
  <si>
    <t>COMPACTAÇÃO NA OBRA</t>
  </si>
  <si>
    <t>Distancia</t>
  </si>
  <si>
    <t>Volume x Distancia (m3xkm)</t>
  </si>
  <si>
    <t>Comprimento (un)</t>
  </si>
  <si>
    <t>Quantidade (U)</t>
  </si>
  <si>
    <t>Espessura</t>
  </si>
  <si>
    <t>Volume (m3)</t>
  </si>
  <si>
    <t>ÁREA RETIRADA DE PROJETO</t>
  </si>
  <si>
    <t>conforme projeto</t>
  </si>
  <si>
    <t>DISJUNTOR BIPOLAR TERMOMAGNÉTICO 5KA, DE 60A</t>
  </si>
  <si>
    <t>ED-49278</t>
  </si>
  <si>
    <t>OK</t>
  </si>
  <si>
    <t>ED-15117</t>
  </si>
  <si>
    <t>CONFORME PROJ. ELÉTRICO</t>
  </si>
  <si>
    <t>ED-48971</t>
  </si>
  <si>
    <t>ED-49187</t>
  </si>
  <si>
    <t>6.19</t>
  </si>
  <si>
    <t>CORETO</t>
  </si>
  <si>
    <t>FUNDAÇÕES</t>
  </si>
  <si>
    <t>TER-ESC-035</t>
  </si>
  <si>
    <t>M³</t>
  </si>
  <si>
    <t>FORMA E DESFORMA DE TÁBUA E SARRAFO,
REAPROVEITAMENTO (3X) (FUNDAÇÃO)</t>
  </si>
  <si>
    <t>ED-49810</t>
  </si>
  <si>
    <t>M²</t>
  </si>
  <si>
    <t>ED-49629</t>
  </si>
  <si>
    <t>CORTE, DOBRA E MONTAGEM DE AÇO CA-50/60</t>
  </si>
  <si>
    <t>ED-48298</t>
  </si>
  <si>
    <t>KG</t>
  </si>
  <si>
    <t>Reaterro e compactação manual de vala</t>
  </si>
  <si>
    <t>RO-40234</t>
  </si>
  <si>
    <t>SUPERESTRUTURA</t>
  </si>
  <si>
    <t>ED-48232</t>
  </si>
  <si>
    <t>ED-50761</t>
  </si>
  <si>
    <t>COBERTURA EM TELHA CERÂMICA COLONIAL PLANA, 24 UNID/M2</t>
  </si>
  <si>
    <t>ED-48420</t>
  </si>
  <si>
    <t>ED-48407</t>
  </si>
  <si>
    <t>ALVENARIA GUARDA CORPO E COBERTURA</t>
  </si>
  <si>
    <t>GUARDA-CORPO - PADRÃO SEDS</t>
  </si>
  <si>
    <t>ED-50792</t>
  </si>
  <si>
    <t>ARRANQUE</t>
  </si>
  <si>
    <t>SAPATAS</t>
  </si>
  <si>
    <t>PILAR</t>
  </si>
  <si>
    <t>ESTRIBO PILAR</t>
  </si>
  <si>
    <t>ESTRIBO ARRANQUE</t>
  </si>
  <si>
    <t>ESTRIBO VIGAS</t>
  </si>
  <si>
    <t>VIGAS</t>
  </si>
  <si>
    <t>10MM</t>
  </si>
  <si>
    <t>8MM</t>
  </si>
  <si>
    <t>5MM</t>
  </si>
  <si>
    <t>ESTRUTURA</t>
  </si>
  <si>
    <t>COMPR.</t>
  </si>
  <si>
    <t>QUAN.</t>
  </si>
  <si>
    <t>UND</t>
  </si>
  <si>
    <t>BITOLA</t>
  </si>
  <si>
    <t>PESO</t>
  </si>
  <si>
    <t>PESO/M</t>
  </si>
  <si>
    <t>PESO TOTAL</t>
  </si>
  <si>
    <t>PINTURA</t>
  </si>
  <si>
    <t>ED-50514</t>
  </si>
  <si>
    <t>ED-9013</t>
  </si>
  <si>
    <t>ED-50566</t>
  </si>
  <si>
    <t>ED-50558</t>
  </si>
  <si>
    <t>INSTALAÇÃO DE PERGOLADO DE MADEIRA, EM MAÇARANDUBA, ANGELIM OU EQUIVALENTE DA REGIÃO, FIXADO COM CONCRETO SOBRE SOLO. AF_11/2021 (103315)</t>
  </si>
  <si>
    <t>8.1</t>
  </si>
  <si>
    <t>8.2</t>
  </si>
  <si>
    <t>8.3</t>
  </si>
  <si>
    <t>8.4</t>
  </si>
  <si>
    <t>8.5</t>
  </si>
  <si>
    <t>9.1</t>
  </si>
  <si>
    <t>9.2</t>
  </si>
  <si>
    <t>10.1</t>
  </si>
  <si>
    <t>11.1</t>
  </si>
  <si>
    <t>11.2</t>
  </si>
  <si>
    <t>ED-51148</t>
  </si>
  <si>
    <t>3.4</t>
  </si>
  <si>
    <t>PLACA DE INAUGURAÇÃO EM ALUMÍNIO FUNDIDO 85 X 50 CM</t>
  </si>
  <si>
    <t>ED-50635</t>
  </si>
  <si>
    <t>cj</t>
  </si>
  <si>
    <t>ok</t>
  </si>
  <si>
    <t>Unidadade</t>
  </si>
  <si>
    <t>4.2</t>
  </si>
  <si>
    <t>COMPRIMENTO</t>
  </si>
  <si>
    <t>Quantidade (M³)</t>
  </si>
  <si>
    <t>CONFORME PROJ.</t>
  </si>
  <si>
    <t>Volume (m³)</t>
  </si>
  <si>
    <t>kg</t>
  </si>
  <si>
    <t>ALVENARIA DO GUARDA CORPO E COBERTURA</t>
  </si>
  <si>
    <t>ED-50448</t>
  </si>
  <si>
    <t>FORNECIMENTO DE PALMEIRA LICURI COM ALTURA MÉDIA DE 2,00M, EXCLUSIVE PLANTIO</t>
  </si>
  <si>
    <t>ED-50432</t>
  </si>
  <si>
    <t>PLAYGROUND</t>
  </si>
  <si>
    <t>REBOCO COM ARGAMASSA, TRAÇO 1:2:8 (CIMENTO, CAL E AREIA), ESP. 20MM, APLICAÇÃO MANUAL, PREPARO MECÂNICO</t>
  </si>
  <si>
    <t>ESCAVAÇÃO MECÂNICA DE VALAS COM DESCARGA LATERAL H&lt;= 1,50 M</t>
  </si>
  <si>
    <t>RAMPA PARA ACESSO DE DEFICIENTE, EM CONCRETO SIMPLES FCK = 25 MPA, DESEMPENADA, COM PINTURA INDICATIVA, 02 DEMÃOS</t>
  </si>
  <si>
    <t>PINTURA COM TEXTURA ACRÍLICA COM DESEMPENADEIRA DE AÇO, EXCLUSIVE SELADOR ACRÍLICO/FUNDO PREPARADOR</t>
  </si>
  <si>
    <t>A N E X O   I I</t>
  </si>
  <si>
    <t>PLANILHA ORÇAMENTÁRIA DE CUSTOS</t>
  </si>
  <si>
    <t>DATA:</t>
  </si>
  <si>
    <t>FORMA DE EXECUÇÃO</t>
  </si>
  <si>
    <t>(    )</t>
  </si>
  <si>
    <t>DIRETA</t>
  </si>
  <si>
    <t>(  x  )</t>
  </si>
  <si>
    <t>INDIRETA</t>
  </si>
  <si>
    <t xml:space="preserve">LDI: </t>
  </si>
  <si>
    <t>DESCRIÇÃO</t>
  </si>
  <si>
    <t>UNIDADE</t>
  </si>
  <si>
    <t>QUANTIDADE</t>
  </si>
  <si>
    <t>PREÇO UNITÁRIO S/ LDI</t>
  </si>
  <si>
    <t>PREÇO UNITÁRIO C/ LDI</t>
  </si>
  <si>
    <t>PREÇO TOTAL</t>
  </si>
  <si>
    <t>SUB -TOTAL DO ITEM 1</t>
  </si>
  <si>
    <t>GUIA DE MEIO-FIO, EM CONCRETO COM FCK 20MPA, PRÉ-MOLDADA, MFC-01 PADRÃO DER-MG, DIMENSÕES (12X16,7X35)CM, EXCLUSIVE SARJETA, INCLUSIVE ESCAVAÇÃO, APILOAMENTO E TRANSPORTE COM RETIRADA DO MATERIAL ESCAVADO (EM CAÇAMBA)</t>
  </si>
  <si>
    <t>SUB -TOTAL DO ITEM 2</t>
  </si>
  <si>
    <t>SUB -TOTAL DO ITEM 3</t>
  </si>
  <si>
    <t>ELETRODUTO FLEXÍVEL CORRUGADO, PVC, ANTI-CHAMA, DN 25MM (3/4"), APLICADO EM ALVENARIA, INCLUSIVE RASGO</t>
  </si>
  <si>
    <t>QUADRO DE DISTRIBUIÇÃO PARA 12 MÓDULOS COM BARRAMENTO E CHAVE</t>
  </si>
  <si>
    <t>CABO DE COBRE FLEXÍVEL, CLASSE 5, ISOLAMENTO TIPO LSHF/ATOX, NÃO HALOGENADO, ANTICHAMA, TERMOPLÁSTICO, UNIPOLAR, SEÇÃO 2,5 MM2, 70°C, 450/750V</t>
  </si>
  <si>
    <t>SUB -TOTAL DO ITEM 4</t>
  </si>
  <si>
    <t>FORNECIMENTO E ASSENTAMENTO DE TUBO PVC RÍGIDO SOLDÁVEL, ÁGUA FRIA, DN 20 MM (1/2"), INCLUSIVE CONEXÕES</t>
  </si>
  <si>
    <t>TORNEIRA METÁLICA PARA IRRIGAÇÃO/JARDIM, ACABAMENTO CROMADO, APLICAÇÃO DE PAREDE, INCLUSIVE FORNECIMENTO E INSTALAÇÃO</t>
  </si>
  <si>
    <t>VALOR TOTAL DA OBRA:</t>
  </si>
  <si>
    <t xml:space="preserve">________________________________________________________ </t>
  </si>
  <si>
    <t>_____________________________________________________</t>
  </si>
  <si>
    <t>Marcelo Braga Padiglione</t>
  </si>
  <si>
    <t xml:space="preserve">Prefeito Municipal                                                </t>
  </si>
  <si>
    <t xml:space="preserve"> CREA/MG 146.219/D-MG</t>
  </si>
  <si>
    <t>Marcus Vinicius Ferreira Carvalho</t>
  </si>
  <si>
    <r>
      <t xml:space="preserve">PREFEITURA: </t>
    </r>
    <r>
      <rPr>
        <sz val="11"/>
        <rFont val="Arial"/>
        <family val="2"/>
      </rPr>
      <t>PREFEITURA MUNICIPAL DE BRASILIA DE MINAS /MG</t>
    </r>
  </si>
  <si>
    <r>
      <t xml:space="preserve">ISS DO MUNICÍPIO: </t>
    </r>
    <r>
      <rPr>
        <sz val="11"/>
        <rFont val="Arial"/>
        <family val="2"/>
      </rPr>
      <t>3 %</t>
    </r>
  </si>
  <si>
    <t>ED-48440</t>
  </si>
  <si>
    <t>DEMOLIÇÃO MANUAL DE CONCRETO, SEM ARMAÇÃO, INCLUSIVE AFASTAMENTO E EMPILHAMENTO, EXCLUSIVE TRANSPORTE E RETIRADA DO MATERIAL DEMOLIDO</t>
  </si>
  <si>
    <t>ED-51132</t>
  </si>
  <si>
    <t>CARGA DE MATERIAL DE QUALQUER NATUREZA SOBRE CAMINHÃO - MECÂNICA</t>
  </si>
  <si>
    <t>ED-51129</t>
  </si>
  <si>
    <t>TRANSPORTE DE MATERIAL DE QUALQUER NATUREZA EM CAMINHÃO 2 KM &lt; DMT &lt;= 5 KM (DENTRO DO PERÍMETRO URBANO)</t>
  </si>
  <si>
    <t>ED-50417</t>
  </si>
  <si>
    <t>EXECUÇÃO DE PAVIMENTO INTERTRAVADO, ESPESSURA 6CM, FCK 35MPA, INCLUINDO FORNECIMENTO E TRANSPORTE DE TODOS OS MATERIAIS E COLCHÃO DE ASSENTAMENTO COM ESPESSURA 6CM</t>
  </si>
  <si>
    <t>ED-50586</t>
  </si>
  <si>
    <t>PISO PODOTÁTIL DE CONCRETO, ALERTA, APLICADO EM PISO (40X40CM) COM JUNTA SECA, COR VERMELHO/AMARELO, ASSENTAMENTO COM ARGAMASSA INDUSTRIALIZADA, INCLUSIVE FORNECIMENTO E INSTALAÇÃO</t>
  </si>
  <si>
    <t>ED-50587</t>
  </si>
  <si>
    <t>PISO PODOTÁTIL DE CONCRETO, DIRECIONAL, APLICADO EM PISO (40X40CM) COM JUNTA SECA, COR VERMELHO/AMARELO, ASSENTAMENTO COM ARGAMASSA INDUSTRIALIZADA, INCLUSIVE FORNECIMENTO E INSTALAÇÃO</t>
  </si>
  <si>
    <t>ED-51139</t>
  </si>
  <si>
    <t>ED-15446</t>
  </si>
  <si>
    <t>BANCO EM CONCRETO APARENTE, SEM ENCOSTO, POLIDO COM ACABAMENTO EM VERNIZ, ESP. 8CM, COMPRIMENTO 200CM, LARGURA 40CM, ALTURA 55CM, INCLUSIVE CORTE NO PISO PARA FIXAÇÃO COM CONCRETO NÃO ESTRUTURAL, PREPARADO EM OBRA COM BETONEIRA, COM FCK 15 MPA</t>
  </si>
  <si>
    <t>ED-49497</t>
  </si>
  <si>
    <t>POSTE TELECÔNICO RETO, H = 9,00 M EM AÇO GALVANIZADO , (LIVRE)</t>
  </si>
  <si>
    <t>ED-20580</t>
  </si>
  <si>
    <t>ENTRADA DE ENERGIA AÉREA, TIPO B2, PADRÃO CEMIG, CARGA INSTALADA DE 10,1KW ATÉ 15KW, BIFÁSICO, COM SAÍDA SUBTERRÂNEA, INCLUSIVE POSTE, CAIXA PARA MEDIDOR, DISJUNTOR, BARRAMENTO, ATERRAMENTO E ACESSÓRIOS</t>
  </si>
  <si>
    <t>ED-49499</t>
  </si>
  <si>
    <t>ED-49155</t>
  </si>
  <si>
    <t>CAIXA DE PASSAGEM EM CHAPA DE AÇO COM TAMPA APARAFUSADA, SOBREPOR, 302 X 302 X 122 MM</t>
  </si>
  <si>
    <t>ED-49197</t>
  </si>
  <si>
    <t>CAIXA DE INSPEÇÃO EM CONCRETO, TIPO "ZA" PASSEIO, PADRÃO CEMIG, DIMENSÃO (28X28)CM, ALTURA 40CM, COM TAMPA E ARO ARTICULADO EM FERRO FUNDIDO, INCLUSIVE ESCAVAÇÃO, APILOAMENTO, LASTRO DE BRITA, REATERRO E TRANSPORTE E RETIRADA DO MATERIAL ESCAVADO (EM CAÇAMBA)</t>
  </si>
  <si>
    <t>ED-49268</t>
  </si>
  <si>
    <t>DISJUNTOR BIPOLAR TERMOMAGNÉTICO 5KA, DE 10A</t>
  </si>
  <si>
    <t>ED-49527</t>
  </si>
  <si>
    <t>SUPRESSOR DE SURTO PARA PROTEÇÃO PRIMÁRIA EM QGD, ATÉ 1,5 KV - 5 KA</t>
  </si>
  <si>
    <t>ED-49523</t>
  </si>
  <si>
    <t>RELÉ FOTOELÉTRICO, TENSÃO 120V COM CAPACIDADE DE CARGA 1200VA, INCLUSIVE BASE E INSTALAÇÃO</t>
  </si>
  <si>
    <t>ED-48951</t>
  </si>
  <si>
    <t>ED-48956</t>
  </si>
  <si>
    <t>CABO DE COBRE FLEXÍVEL, CLASSE 5, ISOLAMENTO TIPO LSHF/ATOX, NÃO HALOGENADO, ANTICHAMA, TERMOPLÁSTICO, UNIPOLAR, SEÇÃO 4 MM2, 70°C, 450/750V</t>
  </si>
  <si>
    <t>ED-48966</t>
  </si>
  <si>
    <t>CABO DE COBRE FLEXÍVEL, CLASSE 5, ISOLAMENTO TIPO LSHF/ATOX, NÃO HALOGENADO, ANTICHAMA, TERMOPLÁSTICO, UNIPOLAR, SEÇÃO 10 MM2, 70°C, 450/750V</t>
  </si>
  <si>
    <t>91840</t>
  </si>
  <si>
    <t>ELETRODUTO FLEXÍVEL CORRUGADO, PEAD, DN 40 MM (1 1/4"), PARA CIRCUITOS TERMINAIS, INSTALADO EM FORRO - FORNECIMENTO E INSTALAÇÃO. AF_12/2015</t>
  </si>
  <si>
    <t>ED-49414</t>
  </si>
  <si>
    <t>ED-17953</t>
  </si>
  <si>
    <t>ELETRODUTO FLEXÍVEL CORRUGADO, PVC, ANTI-CHAMA, DN 32MM (1"), APLICADO EM ALVENARIA, EXCLUSIVE RASGO</t>
  </si>
  <si>
    <t>7.1.1</t>
  </si>
  <si>
    <t>7.1.2</t>
  </si>
  <si>
    <t>7.1.3</t>
  </si>
  <si>
    <t>7.1.4</t>
  </si>
  <si>
    <t>7.1.5</t>
  </si>
  <si>
    <t>7.2.1</t>
  </si>
  <si>
    <t>7.2.2</t>
  </si>
  <si>
    <t>7.2.3</t>
  </si>
  <si>
    <t>7.2.4</t>
  </si>
  <si>
    <t>7.2.5</t>
  </si>
  <si>
    <t>ALVENARIA DE VEDAÇÃO COM TIJOLO CERÂMICO FURADO, ESP. 14CM, PARA REVESTIMENTO, INCLUSIVE ARGAMASSA PARA ASSENTAMENTO</t>
  </si>
  <si>
    <t>10.2</t>
  </si>
  <si>
    <t>10.3</t>
  </si>
  <si>
    <t>10.4</t>
  </si>
  <si>
    <t>PISO CIMENTADO NATADO COM ARGAMASSA, TRAÇO 1:3 (CIMENTO E AREIA), ESP. 25MM, ACABAMENTO QUEIMADO, MODULAÇÃO DE 100X100CM, INCLUSIVE JUNTA PLÁSTICA</t>
  </si>
  <si>
    <t>CONTRAPISO DESEMPENADO COM ARGAMASSA, TRAÇO 1:3 (CIMENTO E AREIA), ESP. 20MM</t>
  </si>
  <si>
    <t>FORNECIMENTO DE CONCRETO ESTRUTURAL, USINADO, COM FCK 20 MPA, INCLUSIVE LANÇAMENTO, ADENSAMENTO E ACABAMENTO</t>
  </si>
  <si>
    <t>ENGRADAMENTO PARA TELHAS CERÂMICA OU CONCRETO EM MADEIRA PARAJU</t>
  </si>
  <si>
    <t>ED-15204</t>
  </si>
  <si>
    <t>KIT CAVALETE PARA MEDIÇÃO DE ÁGUA, EMBUTIDO EM ALVENARIA, EM AÇO GALVANIZADO DN 20MM (1/2") - PADRÃO CONCESSIONÁRIA LOCAL, EXCLUSIVE HIDRÔMETRO</t>
  </si>
  <si>
    <t>ED-48231</t>
  </si>
  <si>
    <t>ALVENARIA DE VEDAÇÃO COM TIJOLO CERÂMICO FURADO, ESP. 9CM, PARA REVESTIMENTO, INCLUSIVE ARGAMASSA PARA ASSENTAMENTO</t>
  </si>
  <si>
    <t>ED-50760</t>
  </si>
  <si>
    <t>REBOCO COM ARGAMASSA, TRAÇO 1:2:9 (CIMENTO, CAL E AREIA), COM ADITIVO IMPERMEABILIZANTE, ESP. 20MM, APLICAÇÃO MANUAL, PREPARO MECÂNICO</t>
  </si>
  <si>
    <t>ED-50323</t>
  </si>
  <si>
    <t>ED-49169</t>
  </si>
  <si>
    <t>CAIXA DE PASSAGEM EM ALVENARIA E TAMPA DE CONCRETO, FUNDO DE BRITA, TIPO 1, 40 X 40 X 60 CM, INCLUSIVE ESCAVAÇÃO, REATERRO E BOTA-FORA</t>
  </si>
  <si>
    <t>ED-50018</t>
  </si>
  <si>
    <t>PREPARAÇÃO PARA EMASSAMENTO OU PINTURA (LÁTEX/ ACRÍLICA) EM PAREDE, INCLUSIVE UMA (1) DEMÃO DE SELADOR ACRÍLICO</t>
  </si>
  <si>
    <t>PLANTIO E PREPARO DE COVAS PARA ÁRVORES COM ALTURA MÉDIA DE 2,00M, DIMENSÕES (60X60X60)CM, EXCLUSIVE FORNECIMENTO DAS MUDAS</t>
  </si>
  <si>
    <t>11.3</t>
  </si>
  <si>
    <t>11.4</t>
  </si>
  <si>
    <t>PASSEIO INTERTRAVADO</t>
  </si>
  <si>
    <t xml:space="preserve">PISO DE ALERTA </t>
  </si>
  <si>
    <t>PISO DIRECIONAL</t>
  </si>
  <si>
    <t>DEMONSTRATIVO DO BDI - COM DESONERAÇÃO - OBRA DE EDIFICAÇÃO</t>
  </si>
  <si>
    <t>BDI (CONFORME ACÓRDÃO Nº 2622/13 e LEI Nº 13.161 DE 31/08/15)</t>
  </si>
  <si>
    <t>DISCRIMINAÇÃO DAS PARCELAS</t>
  </si>
  <si>
    <r>
      <t xml:space="preserve">SIG.
</t>
    </r>
    <r>
      <rPr>
        <b/>
        <vertAlign val="superscript"/>
        <sz val="8"/>
        <color theme="0"/>
        <rFont val="Arial"/>
        <family val="2"/>
      </rPr>
      <t>(1)</t>
    </r>
  </si>
  <si>
    <t>CONSTRUÇÃO DE EDIFÍCIOS</t>
  </si>
  <si>
    <r>
      <t xml:space="preserve">INC.
</t>
    </r>
    <r>
      <rPr>
        <b/>
        <vertAlign val="superscript"/>
        <sz val="8"/>
        <color theme="0"/>
        <rFont val="Arial"/>
        <family val="2"/>
      </rPr>
      <t>(5)</t>
    </r>
  </si>
  <si>
    <r>
      <t xml:space="preserve">ISS </t>
    </r>
    <r>
      <rPr>
        <b/>
        <vertAlign val="superscript"/>
        <sz val="8"/>
        <color theme="0"/>
        <rFont val="Arial"/>
        <family val="2"/>
      </rPr>
      <t>(2)</t>
    </r>
  </si>
  <si>
    <t>DIFERENCIADO</t>
  </si>
  <si>
    <r>
      <t xml:space="preserve">MATERIAL
</t>
    </r>
    <r>
      <rPr>
        <b/>
        <vertAlign val="superscript"/>
        <sz val="8"/>
        <color theme="0"/>
        <rFont val="Arial"/>
        <family val="2"/>
      </rPr>
      <t>(3)</t>
    </r>
  </si>
  <si>
    <r>
      <t xml:space="preserve">SERVIÇO TERCEIRIZADO </t>
    </r>
    <r>
      <rPr>
        <b/>
        <vertAlign val="superscript"/>
        <sz val="8"/>
        <color theme="0"/>
        <rFont val="Arial"/>
        <family val="2"/>
      </rPr>
      <t xml:space="preserve">(4)
 </t>
    </r>
    <r>
      <rPr>
        <b/>
        <sz val="8"/>
        <color theme="0"/>
        <rFont val="Arial"/>
        <family val="2"/>
      </rPr>
      <t>(ISS=5%)</t>
    </r>
  </si>
  <si>
    <t>CUSTO DIRETO</t>
  </si>
  <si>
    <t>CD</t>
  </si>
  <si>
    <t>ADMINISTRAÇÃO CENTRAL</t>
  </si>
  <si>
    <t>AC</t>
  </si>
  <si>
    <t>LUCRO BRUTO</t>
  </si>
  <si>
    <t>L</t>
  </si>
  <si>
    <t>DESPESAS FINANCEIRAS</t>
  </si>
  <si>
    <t>DF</t>
  </si>
  <si>
    <t>SEGUROS, GARANTIAS E RISCO</t>
  </si>
  <si>
    <t>SEGUROS + GARANTIAS</t>
  </si>
  <si>
    <t>S</t>
  </si>
  <si>
    <t>RISCO(*)</t>
  </si>
  <si>
    <t>R</t>
  </si>
  <si>
    <t>TRIBUTOS</t>
  </si>
  <si>
    <t>I</t>
  </si>
  <si>
    <t>PV</t>
  </si>
  <si>
    <t>ISS</t>
  </si>
  <si>
    <r>
      <t>ISS</t>
    </r>
    <r>
      <rPr>
        <vertAlign val="superscript"/>
        <sz val="8"/>
        <rFont val="Arial"/>
        <family val="2"/>
      </rPr>
      <t>(2)</t>
    </r>
  </si>
  <si>
    <t>-</t>
  </si>
  <si>
    <t>PIS</t>
  </si>
  <si>
    <t>COFINS</t>
  </si>
  <si>
    <t>INSS</t>
  </si>
  <si>
    <t>FÓRMULA DO BDI</t>
  </si>
  <si>
    <t>(1 + (AC + S + G + R)) x (1 + DF) x  (1 + L)</t>
  </si>
  <si>
    <t>(1 - (I + CPRB))</t>
  </si>
  <si>
    <t>BDI (NUMERADOR)</t>
  </si>
  <si>
    <t>BDI (DENOMINADOR)</t>
  </si>
  <si>
    <t>BDI</t>
  </si>
  <si>
    <t>OBSERVAÇÕES</t>
  </si>
  <si>
    <r>
      <rPr>
        <vertAlign val="superscript"/>
        <sz val="8"/>
        <rFont val="Arial"/>
        <family val="2"/>
      </rPr>
      <t xml:space="preserve">(1) </t>
    </r>
    <r>
      <rPr>
        <sz val="8"/>
        <rFont val="Arial"/>
        <family val="2"/>
      </rPr>
      <t>SIGLA.</t>
    </r>
    <r>
      <rPr>
        <vertAlign val="superscript"/>
        <sz val="8"/>
        <rFont val="Arial"/>
        <family val="2"/>
      </rPr>
      <t xml:space="preserve">
(2) </t>
    </r>
    <r>
      <rPr>
        <sz val="8"/>
        <rFont val="Arial"/>
        <family val="2"/>
      </rPr>
      <t xml:space="preserve">QUANTO AO ISS O TCU ORIENTA OBSERVAR A LEGISLAÇÃO DO MUNICÍPIO. NO REFERIDO ACÓRDÃO O TCU PARTIU DA PREMISSA DE INCIDÊNCIA DO ISS EM 50% DO PREÇO DE VENDA, COM PERCENTUAIS DE 2%, 3%, 4% E 5%.
</t>
    </r>
    <r>
      <rPr>
        <vertAlign val="superscript"/>
        <sz val="8"/>
        <rFont val="Arial"/>
        <family val="2"/>
      </rPr>
      <t xml:space="preserve">(3) </t>
    </r>
    <r>
      <rPr>
        <sz val="8"/>
        <rFont val="Arial"/>
        <family val="2"/>
      </rPr>
      <t xml:space="preserve">BDI DIFERENCIADO A SER APLICADO EM CASOS DE FORNECIMENTO DE MATERIAIS E EQUIPAMENTOS. EX. ELEVADOR, ESCADAS ROLANTES, EQUIPAMENTOS DE REFRIGERAÇÃO ETC.
</t>
    </r>
    <r>
      <rPr>
        <vertAlign val="superscript"/>
        <sz val="8"/>
        <rFont val="Arial"/>
        <family val="2"/>
      </rPr>
      <t xml:space="preserve">(4) </t>
    </r>
    <r>
      <rPr>
        <sz val="8"/>
        <rFont val="Arial"/>
        <family val="2"/>
      </rPr>
      <t xml:space="preserve">BDI DIFERENCIADO A SER APLICADO PARA SERVIÇOS TERCEIRIZADOS.
</t>
    </r>
    <r>
      <rPr>
        <vertAlign val="superscript"/>
        <sz val="8"/>
        <rFont val="Arial"/>
        <family val="2"/>
      </rPr>
      <t xml:space="preserve">(5) </t>
    </r>
    <r>
      <rPr>
        <sz val="8"/>
        <rFont val="Arial"/>
        <family val="2"/>
      </rPr>
      <t>INCIDÊNCIA.</t>
    </r>
  </si>
  <si>
    <r>
      <t xml:space="preserve">___________________________
</t>
    </r>
    <r>
      <rPr>
        <sz val="10"/>
        <rFont val="Arial Narrow"/>
        <family val="2"/>
      </rPr>
      <t xml:space="preserve">Marcelo Braga Padiglione                                                        Engenheiro Civil 
</t>
    </r>
    <r>
      <rPr>
        <sz val="8"/>
        <rFont val="Arial Narrow"/>
        <family val="2"/>
      </rPr>
      <t>CREA 146.219/D</t>
    </r>
  </si>
  <si>
    <t>5.3</t>
  </si>
  <si>
    <t>ED-48360</t>
  </si>
  <si>
    <t>CONJUNTO DE MESA E BANCOS DE CONCRETO PARA JOGOS (02 BANCOS EM ARCO COM D INTERNO = 130 CM E H = 43 CM E MESA COM D = 80 CM, E = 8 CM E H = 75 CM)</t>
  </si>
  <si>
    <t>CJ</t>
  </si>
  <si>
    <t>UM</t>
  </si>
  <si>
    <t>INSTALAÇÃO DE LIXEIRA METÁLICA DUPLA, CAPACIDADE DE 60 L, EM TUBO DE AÇO CARBONO E CESTOS EM CHAPA DE AÇO COM PINTURA ELETROSTÁTICA, SOBRE SOLO. AF_11/2021</t>
  </si>
  <si>
    <t>CAIXA DE LIGAÇÃO/PASSAGEM EM PVC RÍGIDO PARA ELETRODUTO, DIMENSÕES 4"X2", EMBUTIDA EM ALVENARIA - FORNECIMENTO E INSTALAÇÃO</t>
  </si>
  <si>
    <t>DISJUNTOR DE PROTEÇÃO DIFERENCIAL RESIDUAL (DR), TETRAPOLAR, TIPO DIN, CORRENTE NOMINAL DE 63A, ALTA SENSIBILIDADE, CORRENTE DIFERENCIAL RESIDUAL NOMINAL COM ATUAÇÃO DE 30MA</t>
  </si>
  <si>
    <t>CABO DE COBRE FLEXÍVEL, CLASSE 5, ISOLAMENTO TIPO LSHF/ ATOX, NÃO HALOGENADO, ANTICHAMA, TERMOPLÁSTICO, UNIPOLAR, SEÇÃO 16 MM2, 70°C, 450/750V</t>
  </si>
  <si>
    <t>3.5</t>
  </si>
  <si>
    <t>PERGOLADO E EQUIPAMENTOS</t>
  </si>
  <si>
    <t>5.4</t>
  </si>
  <si>
    <t>URBANIZAÇÃO</t>
  </si>
  <si>
    <t>10.5</t>
  </si>
  <si>
    <t>10.6</t>
  </si>
  <si>
    <t>PAVIMENTAÇÃO</t>
  </si>
  <si>
    <t>ESCORREGADOR</t>
  </si>
  <si>
    <t>GANGORRA</t>
  </si>
  <si>
    <t>BALANÇO</t>
  </si>
  <si>
    <t>CASA DO TARZAN</t>
  </si>
  <si>
    <t>Escorregador rústico de eucalipto tratado contra umidade, dimensões: 2,20m (C) x 0,60m (L) x 2,00m (A). Acabamento envernizado ou colorido.</t>
  </si>
  <si>
    <t xml:space="preserve">Casa do Tarzan com Ponte de tronco em eucalipto tratado, dimensões: 5,00 m (comprimento) x 3,00 m (largura) x 2,40 m (altura).
</t>
  </si>
  <si>
    <t xml:space="preserve">Balanço rustico duplo de eucalipto tratado contra umidade, dimensões: 2,00m (C) x 2,20m (L) x 2,00m (A). Acabamento envernizado ou colorido. </t>
  </si>
  <si>
    <t>Gangorra rustica dupla de eucalipto tratado contra umidade, dimensões: 3,00m (C) x 2,10m (L) x 0,60m (A). Acabamento envernizado ou colorido.</t>
  </si>
  <si>
    <t>ITEN</t>
  </si>
  <si>
    <t>NOME</t>
  </si>
  <si>
    <t>COTAÇÃO 2</t>
  </si>
  <si>
    <t>COTAÇÃO 3</t>
  </si>
  <si>
    <t>COTAÇÕES</t>
  </si>
  <si>
    <t>MEIO FIO</t>
  </si>
  <si>
    <t>ABERTURA DE COVAS</t>
  </si>
  <si>
    <t>PALMEIRAS</t>
  </si>
  <si>
    <t>BANCOS DE CONCRETO</t>
  </si>
  <si>
    <t>ÁREA M²</t>
  </si>
  <si>
    <t>CONJUNTO DE MESAS E BANCOS</t>
  </si>
  <si>
    <t>LIXEIRAS DUPLAS</t>
  </si>
  <si>
    <t>POSTE</t>
  </si>
  <si>
    <t>PADRÃO DE ENERGIA</t>
  </si>
  <si>
    <t>QUADRO DE DISTRIBUIÇÃO</t>
  </si>
  <si>
    <t>CAIXA DE LIGAÇÃO</t>
  </si>
  <si>
    <t>CAIXA DE PASSAGEM</t>
  </si>
  <si>
    <t>CAIXA DE INSPEÇÃO</t>
  </si>
  <si>
    <t>DISJUNTOR</t>
  </si>
  <si>
    <t>SUPRESSOR DE SURTO</t>
  </si>
  <si>
    <t>LUMINÁRIA</t>
  </si>
  <si>
    <t>RELÉ</t>
  </si>
  <si>
    <t>CABO FLEXÍVEL</t>
  </si>
  <si>
    <t>ELETRODUTO</t>
  </si>
  <si>
    <t>ESCAVAÇÃO</t>
  </si>
  <si>
    <t>FORMA</t>
  </si>
  <si>
    <t>CONCRETO ESTRUTURAL</t>
  </si>
  <si>
    <t>AÇO</t>
  </si>
  <si>
    <t>REATERRO</t>
  </si>
  <si>
    <t>FUNDAÇÃO</t>
  </si>
  <si>
    <t xml:space="preserve">FORMA E DESFORMA DE TÁBUA E SARRAFO, REAPROVEITAMENTO (3X) (FUNDAÇÃO) </t>
  </si>
  <si>
    <t>CO-01</t>
  </si>
  <si>
    <t>CO-02</t>
  </si>
  <si>
    <t>CO-03</t>
  </si>
  <si>
    <t>CO-04</t>
  </si>
  <si>
    <t>EMPRESAS</t>
  </si>
  <si>
    <r>
      <t xml:space="preserve">REGIÃO/MÊS DE REFERÊNCIA: </t>
    </r>
    <r>
      <rPr>
        <sz val="11"/>
        <rFont val="Arial"/>
        <family val="2"/>
      </rPr>
      <t xml:space="preserve">SETOP NORTE OUTUBRO 2022  DESONERADO / SINAPI </t>
    </r>
  </si>
  <si>
    <t>CASINHA DO TARZAN</t>
  </si>
  <si>
    <t xml:space="preserve">_________________________________________________ </t>
  </si>
  <si>
    <t>PRAZO DE EXECUÇÃO: 4 Mêses</t>
  </si>
  <si>
    <t>CRONOGRAMA   FÍSICO - FINANCEIRO</t>
  </si>
  <si>
    <t>Total em percentual</t>
  </si>
  <si>
    <t>Total em real</t>
  </si>
  <si>
    <t xml:space="preserve">DISCRIMINAÇÃO DE SERVIÇOS  </t>
  </si>
  <si>
    <t>TÉRREO</t>
  </si>
  <si>
    <t>VALOR DOS  SERVIÇOS</t>
  </si>
  <si>
    <t>PESO %</t>
  </si>
  <si>
    <t>MÊS 01</t>
  </si>
  <si>
    <t>SIMPL.%</t>
  </si>
  <si>
    <t>ACUM. %</t>
  </si>
  <si>
    <t>MÊS 02</t>
  </si>
  <si>
    <t xml:space="preserve">FORMA DE EXECUÇÃO: </t>
  </si>
  <si>
    <t>MÊS 03</t>
  </si>
  <si>
    <t>SERVIÇOS A EXECUTAR</t>
  </si>
  <si>
    <t>LDI</t>
  </si>
  <si>
    <t>( X )</t>
  </si>
  <si>
    <t>MÊS 04</t>
  </si>
  <si>
    <r>
      <t xml:space="preserve">LOCAL: </t>
    </r>
    <r>
      <rPr>
        <sz val="11"/>
        <rFont val="Arial"/>
        <family val="2"/>
      </rPr>
      <t>BAIRRO ALTO CLARO</t>
    </r>
    <r>
      <rPr>
        <b/>
        <sz val="11"/>
        <rFont val="Arial"/>
        <family val="2"/>
      </rPr>
      <t xml:space="preserve"> </t>
    </r>
    <r>
      <rPr>
        <sz val="11"/>
        <rFont val="Arial"/>
        <family val="2"/>
      </rPr>
      <t>BRASILIA DE MINAS/MG</t>
    </r>
  </si>
  <si>
    <t>PRAZO PRAZO DE EXECUÇÃO:  4 Mêses</t>
  </si>
  <si>
    <r>
      <t xml:space="preserve">OBRA: </t>
    </r>
    <r>
      <rPr>
        <sz val="11"/>
        <rFont val="Arial"/>
        <family val="2"/>
      </rPr>
      <t>REFORMA DA PRAÇA DO CENTENÁRIO NO BAIRRO ALTO CLARO</t>
    </r>
  </si>
  <si>
    <t>REFORMA DA PRAÇA DO CENTENÁRIO NO BAIRRO ALTO CLARO</t>
  </si>
  <si>
    <t>LOCAL:</t>
  </si>
  <si>
    <t>BAIRRO ALTO CLARO BRASILIA DE MINAS/MG</t>
  </si>
  <si>
    <t>PRAÇA DO CENTENÁRIO</t>
  </si>
  <si>
    <r>
      <rPr>
        <b/>
        <sz val="9"/>
        <rFont val="Arial"/>
        <family val="2"/>
      </rPr>
      <t>REGIÃO/MÊS DE REFERÊNCIA:</t>
    </r>
    <r>
      <rPr>
        <sz val="9"/>
        <rFont val="Arial"/>
        <family val="2"/>
      </rPr>
      <t xml:space="preserve"> SETOP NORTE OUTUBRO 2022  DESONERADO / SINAPI </t>
    </r>
  </si>
  <si>
    <t>VOLUME</t>
  </si>
  <si>
    <t>LARGURA</t>
  </si>
  <si>
    <t>REPETIÇÃO</t>
  </si>
  <si>
    <t>PERGOLADO MENOR</t>
  </si>
  <si>
    <t>PERGOLADO MAIOR</t>
  </si>
  <si>
    <t>FORMA E DESFORMA DE TÁBUA E SARRAFO, REAPROVEITAMENTO (3X) (FUNDAÇÃO)</t>
  </si>
  <si>
    <r>
      <t xml:space="preserve">Casinha Infantil
</t>
    </r>
    <r>
      <rPr>
        <b/>
        <sz val="10"/>
        <color rgb="FF000000"/>
        <rFont val="Times New Roman"/>
        <family val="1"/>
      </rPr>
      <t>CNPJ: 11.878.151/0001-63</t>
    </r>
  </si>
  <si>
    <r>
      <t xml:space="preserve">Parque Metal
</t>
    </r>
    <r>
      <rPr>
        <b/>
        <sz val="10"/>
        <color rgb="FF000000"/>
        <rFont val="Times New Roman"/>
        <family val="1"/>
      </rPr>
      <t>CNPJ: 57.713.526/0001-36</t>
    </r>
  </si>
  <si>
    <r>
      <t xml:space="preserve">Mega Playgrounds
</t>
    </r>
    <r>
      <rPr>
        <b/>
        <sz val="10"/>
        <color rgb="FF000000"/>
        <rFont val="Times New Roman"/>
        <family val="1"/>
      </rPr>
      <t>CNPJ: 20.513.026/0001-40</t>
    </r>
  </si>
  <si>
    <t>C.TOTAL (m)</t>
  </si>
  <si>
    <t>ED-51123</t>
  </si>
  <si>
    <t>REGULARIZAÇÃO E COMPACTAÇÃO DE TERRENO COM PLACA VIBRATÓRIA</t>
  </si>
  <si>
    <t>BOTA FORA</t>
  </si>
  <si>
    <t>DEMOLIÇÃO E TERRAPLANAGEM</t>
  </si>
  <si>
    <r>
      <t xml:space="preserve">_____________________________________
Marcelo Braga Padiglione
Engenheiro Civil
</t>
    </r>
    <r>
      <rPr>
        <sz val="10"/>
        <rFont val="Arial Narrow"/>
        <family val="2"/>
      </rPr>
      <t>CREA 146.219/D</t>
    </r>
  </si>
  <si>
    <t>COTAÇÃO 01- https://www.combinado.com.br/</t>
  </si>
  <si>
    <t>Luminária Pública Super LED 200w Branco Frio com Fotocélula</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</si>
</sst>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quot;R$&quot;\ * #,##0.00_-;\-&quot;R$&quot;\ * #,##0.00_-;_-&quot;R$&quot;\ * &quot;-&quot;??_-;_-@_-"/>
    <numFmt numFmtId="43" formatCode="_-* #,##0.00_-;\-* #,##0.00_-;_-* &quot;-&quot;??_-;_-@_-"/>
    <numFmt numFmtId="164" formatCode="_-* #,##0.00_-;\-* #,##0.00_-;_-* \-??_-;_-@_-"/>
    <numFmt numFmtId="165" formatCode="_(&quot;R$ &quot;* #,##0.00_);_(&quot;R$ &quot;* \(#,##0.00\);_(&quot;R$ &quot;* &quot;-&quot;??_);_(@_)"/>
    <numFmt numFmtId="166" formatCode="&quot;R$ &quot;#,##0.00_);[Red]\(&quot;R$ &quot;#,##0.00\)"/>
    <numFmt numFmtId="167" formatCode="&quot;R$&quot;\ #,##0.00"/>
    <numFmt numFmtId="168" formatCode="0000"/>
    <numFmt numFmtId="169" formatCode="_(* #,##0.00_);_(* \(#,##0.00\);_(* &quot;-&quot;??_);_(@_)"/>
    <numFmt numFmtId="170" formatCode="0.000%"/>
    <numFmt numFmtId="171" formatCode="&quot;R$ &quot;#,##0.00"/>
    <numFmt numFmtId="172" formatCode="&quot;R$&quot;#,##0.00"/>
    <numFmt numFmtId="173" formatCode="&quot;R$&quot;#,##0.00_);\(&quot;R$&quot;#,##0.00\)"/>
  </numFmts>
  <fonts count="45">
    <font>
      <sz val="10"/>
      <color rgb="FF000000"/>
      <name val="Times New Roman"/>
      <charset val="204"/>
    </font>
    <font>
      <sz val="11"/>
      <color theme="1"/>
      <name val="Calibri"/>
      <family val="2"/>
      <scheme val="minor"/>
    </font>
    <font>
      <sz val="10"/>
      <color rgb="FF000000"/>
      <name val="Times New Roman"/>
      <family val="1"/>
    </font>
    <font>
      <b/>
      <sz val="9"/>
      <name val="Arial"/>
      <family val="2"/>
    </font>
    <font>
      <sz val="9"/>
      <color rgb="FF000000"/>
      <name val="Times New Roman"/>
      <family val="1"/>
    </font>
    <font>
      <sz val="9"/>
      <name val="Arial"/>
      <family val="2"/>
    </font>
    <font>
      <b/>
      <sz val="10"/>
      <name val="Arial"/>
      <family val="2"/>
    </font>
    <font>
      <sz val="10"/>
      <name val="Arial"/>
      <family val="2"/>
    </font>
    <font>
      <b/>
      <sz val="8"/>
      <name val="Arial"/>
      <family val="2"/>
    </font>
    <font>
      <sz val="11"/>
      <color rgb="FF000000"/>
      <name val="Calibri"/>
      <family val="2"/>
      <charset val="1"/>
    </font>
    <font>
      <sz val="10"/>
      <color rgb="FF000000"/>
      <name val="Times New Roman"/>
      <family val="1"/>
    </font>
    <font>
      <sz val="8"/>
      <color rgb="FF000000"/>
      <name val="Arial"/>
      <family val="2"/>
    </font>
    <font>
      <sz val="12"/>
      <name val="Arial"/>
      <family val="2"/>
    </font>
    <font>
      <b/>
      <sz val="20"/>
      <color theme="0"/>
      <name val="Arial"/>
      <family val="2"/>
    </font>
    <font>
      <b/>
      <sz val="12"/>
      <color theme="0"/>
      <name val="Arial"/>
      <family val="2"/>
    </font>
    <font>
      <sz val="11"/>
      <color theme="1"/>
      <name val="Calibri"/>
      <charset val="134"/>
      <scheme val="minor"/>
    </font>
    <font>
      <sz val="10"/>
      <name val="Arial"/>
    </font>
    <font>
      <b/>
      <sz val="16"/>
      <color theme="0"/>
      <name val="Arial"/>
      <family val="2"/>
    </font>
    <font>
      <sz val="10"/>
      <color rgb="FF000000"/>
      <name val="Times New Roman"/>
      <charset val="204"/>
    </font>
    <font>
      <sz val="11"/>
      <color indexed="8"/>
      <name val="Arial"/>
      <family val="2"/>
    </font>
    <font>
      <b/>
      <sz val="11"/>
      <color indexed="8"/>
      <name val="Arial"/>
      <family val="2"/>
    </font>
    <font>
      <b/>
      <sz val="11"/>
      <name val="Arial"/>
      <family val="2"/>
    </font>
    <font>
      <sz val="11"/>
      <name val="Arial"/>
      <family val="2"/>
    </font>
    <font>
      <sz val="11"/>
      <color rgb="FF010000"/>
      <name val="Arial"/>
      <family val="2"/>
    </font>
    <font>
      <sz val="12"/>
      <name val="Arial Black"/>
      <family val="2"/>
    </font>
    <font>
      <b/>
      <sz val="8"/>
      <color theme="0"/>
      <name val="Arial"/>
      <family val="2"/>
    </font>
    <font>
      <b/>
      <vertAlign val="superscript"/>
      <sz val="8"/>
      <color theme="0"/>
      <name val="Arial"/>
      <family val="2"/>
    </font>
    <font>
      <sz val="8"/>
      <name val="Arial"/>
      <family val="2"/>
    </font>
    <font>
      <vertAlign val="superscript"/>
      <sz val="8"/>
      <name val="Arial"/>
      <family val="2"/>
    </font>
    <font>
      <b/>
      <u/>
      <sz val="8"/>
      <name val="Arial"/>
      <family val="2"/>
    </font>
    <font>
      <sz val="8"/>
      <color theme="1"/>
      <name val="Arial"/>
      <family val="2"/>
    </font>
    <font>
      <sz val="11"/>
      <name val="Arial Narrow"/>
      <family val="2"/>
    </font>
    <font>
      <sz val="10"/>
      <name val="Arial Narrow"/>
      <family val="2"/>
    </font>
    <font>
      <sz val="8"/>
      <name val="Arial Narrow"/>
      <family val="2"/>
    </font>
    <font>
      <b/>
      <sz val="12"/>
      <name val="Arial"/>
      <family val="2"/>
    </font>
    <font>
      <b/>
      <sz val="14"/>
      <color rgb="FF000000"/>
      <name val="Times New Roman"/>
      <family val="1"/>
    </font>
    <font>
      <b/>
      <sz val="10"/>
      <color rgb="FF000000"/>
      <name val="Times New Roman"/>
      <family val="1"/>
    </font>
    <font>
      <b/>
      <sz val="14"/>
      <name val="Arial"/>
      <family val="2"/>
    </font>
    <font>
      <b/>
      <sz val="12"/>
      <color rgb="FF000000"/>
      <name val="Times New Roman"/>
      <family val="1"/>
    </font>
    <font>
      <b/>
      <sz val="10"/>
      <color indexed="8"/>
      <name val="Arial"/>
      <family val="2"/>
    </font>
    <font>
      <b/>
      <sz val="8"/>
      <name val="Arial Narrow"/>
      <family val="2"/>
    </font>
    <font>
      <sz val="14"/>
      <name val="Arial Narrow"/>
      <family val="2"/>
    </font>
    <font>
      <sz val="16"/>
      <name val="Arial Narrow"/>
      <family val="2"/>
    </font>
    <font>
      <sz val="12"/>
      <name val="Arial Narrow"/>
      <family val="2"/>
    </font>
    <font>
      <b/>
      <sz val="12"/>
      <name val="Arial Narrow"/>
      <family val="2"/>
    </font>
  </fonts>
  <fills count="20">
    <fill>
      <patternFill patternType="none"/>
    </fill>
    <fill>
      <patternFill patternType="gray125"/>
    </fill>
    <fill>
      <patternFill patternType="solid">
        <fgColor rgb="FFC4BC96"/>
      </patternFill>
    </fill>
    <fill>
      <patternFill patternType="solid">
        <fgColor rgb="FF92D050"/>
        <bgColor indexed="64"/>
      </patternFill>
    </fill>
    <fill>
      <patternFill patternType="solid">
        <fgColor theme="2" tint="-0.249977111117893"/>
        <bgColor indexed="64"/>
      </patternFill>
    </fill>
    <fill>
      <patternFill patternType="solid">
        <fgColor rgb="FF00B050"/>
        <bgColor indexed="64"/>
      </patternFill>
    </fill>
    <fill>
      <patternFill patternType="solid">
        <fgColor theme="0" tint="-0.249977111117893"/>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58800012207406E-2"/>
        <bgColor indexed="64"/>
      </patternFill>
    </fill>
    <fill>
      <patternFill patternType="solid">
        <fgColor rgb="FF4F81BD"/>
        <bgColor indexed="64"/>
      </patternFill>
    </fill>
    <fill>
      <patternFill patternType="solid">
        <fgColor rgb="FFDCE6F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indexed="9"/>
        <bgColor indexed="64"/>
      </patternFill>
    </fill>
    <fill>
      <patternFill patternType="solid">
        <fgColor indexed="65"/>
        <bgColor indexed="64"/>
      </patternFill>
    </fill>
    <fill>
      <patternFill patternType="gray0625">
        <bgColor theme="0"/>
      </patternFill>
    </fill>
    <fill>
      <patternFill patternType="gray0625"/>
    </fill>
  </fills>
  <borders count="88">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rgb="FF000000"/>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right/>
      <top style="thin">
        <color rgb="FF010000"/>
      </top>
      <bottom style="thin">
        <color rgb="FF010000"/>
      </bottom>
      <diagonal/>
    </border>
    <border>
      <left/>
      <right/>
      <top style="thin">
        <color rgb="FF010000"/>
      </top>
      <bottom/>
      <diagonal/>
    </border>
    <border>
      <left style="thin">
        <color indexed="64"/>
      </left>
      <right/>
      <top/>
      <bottom/>
      <diagonal/>
    </border>
    <border>
      <left/>
      <right style="thin">
        <color indexed="64"/>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auto="1"/>
      </left>
      <right/>
      <top style="hair">
        <color auto="1"/>
      </top>
      <bottom/>
      <diagonal/>
    </border>
    <border>
      <left/>
      <right style="hair">
        <color theme="1"/>
      </right>
      <top style="hair">
        <color theme="1"/>
      </top>
      <bottom/>
      <diagonal/>
    </border>
    <border>
      <left/>
      <right/>
      <top style="hair">
        <color theme="1"/>
      </top>
      <bottom/>
      <diagonal/>
    </border>
    <border>
      <left style="hair">
        <color auto="1"/>
      </left>
      <right/>
      <top/>
      <bottom style="hair">
        <color auto="1"/>
      </bottom>
      <diagonal/>
    </border>
    <border>
      <left/>
      <right style="hair">
        <color theme="1"/>
      </right>
      <top/>
      <bottom style="hair">
        <color theme="1"/>
      </bottom>
      <diagonal/>
    </border>
    <border>
      <left/>
      <right/>
      <top/>
      <bottom style="hair">
        <color theme="1"/>
      </bottom>
      <diagonal/>
    </border>
    <border>
      <left style="hair">
        <color theme="1"/>
      </left>
      <right style="hair">
        <color theme="1"/>
      </right>
      <top style="hair">
        <color theme="1"/>
      </top>
      <bottom/>
      <diagonal/>
    </border>
    <border>
      <left style="hair">
        <color theme="1"/>
      </left>
      <right style="hair">
        <color theme="1"/>
      </right>
      <top/>
      <bottom/>
      <diagonal/>
    </border>
    <border>
      <left style="hair">
        <color theme="1"/>
      </left>
      <right style="hair">
        <color theme="1"/>
      </right>
      <top/>
      <bottom style="hair">
        <color auto="1"/>
      </bottom>
      <diagonal/>
    </border>
    <border>
      <left style="hair">
        <color theme="1"/>
      </left>
      <right style="hair">
        <color theme="1"/>
      </right>
      <top/>
      <bottom style="hair">
        <color theme="1"/>
      </bottom>
      <diagonal/>
    </border>
    <border>
      <left/>
      <right/>
      <top style="hair">
        <color auto="1"/>
      </top>
      <bottom/>
      <diagonal/>
    </border>
    <border>
      <left style="hair">
        <color theme="1"/>
      </left>
      <right/>
      <top/>
      <bottom style="hair">
        <color auto="1"/>
      </bottom>
      <diagonal/>
    </border>
    <border>
      <left/>
      <right style="hair">
        <color theme="1"/>
      </right>
      <top/>
      <bottom style="hair">
        <color auto="1"/>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s>
  <cellStyleXfs count="21">
    <xf numFmtId="0" fontId="0" fillId="0" borderId="0"/>
    <xf numFmtId="9" fontId="2" fillId="0" borderId="0" applyFont="0" applyFill="0" applyBorder="0" applyAlignment="0" applyProtection="0"/>
    <xf numFmtId="9" fontId="7" fillId="0" borderId="0" applyFont="0" applyFill="0" applyBorder="0" applyAlignment="0" applyProtection="0"/>
    <xf numFmtId="0" fontId="7" fillId="0" borderId="0"/>
    <xf numFmtId="0" fontId="9" fillId="0" borderId="0"/>
    <xf numFmtId="164" fontId="9" fillId="0" borderId="0"/>
    <xf numFmtId="44" fontId="10" fillId="0" borderId="0" applyFont="0" applyFill="0" applyBorder="0" applyAlignment="0" applyProtection="0"/>
    <xf numFmtId="165" fontId="7" fillId="0" borderId="0" applyFont="0" applyFill="0" applyBorder="0" applyAlignment="0" applyProtection="0"/>
    <xf numFmtId="0" fontId="2" fillId="0" borderId="0"/>
    <xf numFmtId="9" fontId="2" fillId="0" borderId="0" applyFont="0" applyFill="0" applyBorder="0" applyAlignment="0" applyProtection="0"/>
    <xf numFmtId="0" fontId="7" fillId="0" borderId="0"/>
    <xf numFmtId="166" fontId="7" fillId="0" borderId="0" applyFont="0" applyFill="0" applyBorder="0" applyAlignment="0" applyProtection="0"/>
    <xf numFmtId="0" fontId="15" fillId="0" borderId="0"/>
    <xf numFmtId="9" fontId="1" fillId="0" borderId="0" applyFont="0" applyFill="0" applyBorder="0" applyAlignment="0" applyProtection="0"/>
    <xf numFmtId="0" fontId="16" fillId="0" borderId="0"/>
    <xf numFmtId="165" fontId="16" fillId="0" borderId="0" applyFont="0" applyFill="0" applyBorder="0" applyAlignment="0" applyProtection="0"/>
    <xf numFmtId="43" fontId="18" fillId="0" borderId="0" applyFont="0" applyFill="0" applyBorder="0" applyAlignment="0" applyProtection="0"/>
    <xf numFmtId="169" fontId="7" fillId="0" borderId="0" applyFont="0" applyFill="0" applyBorder="0" applyAlignment="0" applyProtection="0"/>
    <xf numFmtId="0" fontId="7" fillId="0" borderId="0"/>
    <xf numFmtId="9" fontId="7" fillId="0" borderId="0"/>
    <xf numFmtId="0" fontId="5" fillId="0" borderId="0"/>
  </cellStyleXfs>
  <cellXfs count="529">
    <xf numFmtId="0" fontId="0" fillId="0" borderId="0" xfId="0" applyAlignment="1">
      <alignment horizontal="left" vertical="top"/>
    </xf>
    <xf numFmtId="0" fontId="5" fillId="0" borderId="12" xfId="0" applyFont="1" applyBorder="1" applyAlignment="1">
      <alignment horizontal="center" vertical="center" wrapText="1"/>
    </xf>
    <xf numFmtId="0" fontId="3" fillId="0" borderId="12" xfId="0" applyFont="1" applyBorder="1" applyAlignment="1">
      <alignment horizontal="left" vertical="center" wrapText="1"/>
    </xf>
    <xf numFmtId="0" fontId="3" fillId="0" borderId="12" xfId="0" applyFont="1" applyBorder="1" applyAlignment="1">
      <alignment horizontal="center" vertical="center" wrapText="1"/>
    </xf>
    <xf numFmtId="2" fontId="5" fillId="0" borderId="12" xfId="0" applyNumberFormat="1" applyFont="1" applyBorder="1" applyAlignment="1">
      <alignment horizontal="center" vertical="center" shrinkToFit="1"/>
    </xf>
    <xf numFmtId="4" fontId="5" fillId="0" borderId="12" xfId="0" applyNumberFormat="1" applyFont="1" applyBorder="1" applyAlignment="1">
      <alignment horizontal="center" vertical="center" shrinkToFit="1"/>
    </xf>
    <xf numFmtId="0" fontId="3" fillId="0" borderId="35" xfId="0" applyFont="1" applyBorder="1" applyAlignment="1">
      <alignment horizontal="left" vertical="center" wrapText="1"/>
    </xf>
    <xf numFmtId="0" fontId="3" fillId="2" borderId="35" xfId="0" applyFont="1" applyFill="1" applyBorder="1" applyAlignment="1">
      <alignment horizontal="left" vertical="center" wrapText="1"/>
    </xf>
    <xf numFmtId="0" fontId="3" fillId="0" borderId="36" xfId="0" applyFont="1" applyBorder="1" applyAlignment="1">
      <alignment horizontal="center" vertical="center" wrapText="1"/>
    </xf>
    <xf numFmtId="0" fontId="5" fillId="0" borderId="36" xfId="0" applyFont="1" applyBorder="1" applyAlignment="1">
      <alignment horizontal="left" vertical="center" wrapText="1"/>
    </xf>
    <xf numFmtId="0" fontId="5" fillId="0" borderId="0" xfId="0" applyFont="1" applyAlignment="1">
      <alignment horizontal="left" vertical="center"/>
    </xf>
    <xf numFmtId="0" fontId="5" fillId="0" borderId="12" xfId="0" applyFont="1" applyBorder="1" applyAlignment="1">
      <alignment horizontal="left" vertical="center" wrapText="1"/>
    </xf>
    <xf numFmtId="0" fontId="5" fillId="5" borderId="0" xfId="0" applyFont="1" applyFill="1" applyAlignment="1">
      <alignment horizontal="left" vertical="center"/>
    </xf>
    <xf numFmtId="0" fontId="5" fillId="0" borderId="0" xfId="0" applyFont="1" applyAlignment="1">
      <alignment vertical="center"/>
    </xf>
    <xf numFmtId="0" fontId="11" fillId="0" borderId="0" xfId="0" applyFont="1" applyAlignment="1">
      <alignment horizontal="center" vertical="center"/>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19" xfId="0" applyFont="1" applyBorder="1" applyAlignment="1">
      <alignment vertical="center"/>
    </xf>
    <xf numFmtId="0" fontId="5" fillId="0" borderId="20" xfId="0" applyFont="1" applyBorder="1" applyAlignment="1">
      <alignmen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8" fillId="2" borderId="12" xfId="0" applyFont="1" applyFill="1" applyBorder="1" applyAlignment="1">
      <alignment horizontal="center" vertical="center" wrapText="1"/>
    </xf>
    <xf numFmtId="1" fontId="8" fillId="4" borderId="12" xfId="0" applyNumberFormat="1" applyFont="1" applyFill="1" applyBorder="1" applyAlignment="1">
      <alignment horizontal="center" vertical="center" shrinkToFit="1"/>
    </xf>
    <xf numFmtId="0" fontId="8" fillId="0" borderId="0" xfId="0" applyFont="1" applyAlignment="1">
      <alignment horizontal="left" vertical="center"/>
    </xf>
    <xf numFmtId="0" fontId="8" fillId="0" borderId="0" xfId="0" applyFont="1" applyAlignment="1">
      <alignment vertical="center"/>
    </xf>
    <xf numFmtId="0" fontId="8" fillId="0" borderId="26" xfId="0" applyFont="1" applyBorder="1" applyAlignment="1">
      <alignment horizontal="left" vertical="center"/>
    </xf>
    <xf numFmtId="0" fontId="3" fillId="0" borderId="0" xfId="0" applyFont="1" applyAlignment="1">
      <alignment horizontal="right" vertical="center" wrapText="1"/>
    </xf>
    <xf numFmtId="0" fontId="5" fillId="0" borderId="0" xfId="0" applyFont="1" applyAlignment="1">
      <alignment vertical="center" wrapText="1"/>
    </xf>
    <xf numFmtId="0" fontId="3" fillId="0" borderId="1" xfId="0" applyFont="1" applyBorder="1" applyAlignment="1">
      <alignment horizontal="center" vertical="center" wrapText="1"/>
    </xf>
    <xf numFmtId="1" fontId="8" fillId="2" borderId="12" xfId="0" applyNumberFormat="1" applyFont="1" applyFill="1" applyBorder="1" applyAlignment="1">
      <alignment horizontal="center" vertical="center" wrapText="1"/>
    </xf>
    <xf numFmtId="2" fontId="5" fillId="0" borderId="12" xfId="0" applyNumberFormat="1" applyFont="1" applyBorder="1" applyAlignment="1">
      <alignment horizontal="center" vertical="center" wrapText="1"/>
    </xf>
    <xf numFmtId="0" fontId="5" fillId="0" borderId="17" xfId="0" applyFont="1" applyBorder="1" applyAlignment="1">
      <alignment horizontal="left" vertical="center"/>
    </xf>
    <xf numFmtId="1" fontId="8" fillId="4" borderId="12" xfId="0" applyNumberFormat="1" applyFont="1" applyFill="1" applyBorder="1" applyAlignment="1">
      <alignment horizontal="center" vertical="center" wrapText="1"/>
    </xf>
    <xf numFmtId="0" fontId="3" fillId="0" borderId="32" xfId="0" applyFont="1" applyBorder="1" applyAlignment="1">
      <alignment horizontal="center" vertical="center" wrapText="1"/>
    </xf>
    <xf numFmtId="0" fontId="5" fillId="0" borderId="1" xfId="0" applyFont="1" applyBorder="1" applyAlignment="1">
      <alignment horizontal="left" vertical="center" wrapText="1"/>
    </xf>
    <xf numFmtId="0" fontId="5" fillId="0" borderId="21" xfId="0" applyFont="1" applyBorder="1" applyAlignment="1">
      <alignment vertical="center" wrapText="1"/>
    </xf>
    <xf numFmtId="2" fontId="5" fillId="0" borderId="15" xfId="0" applyNumberFormat="1" applyFont="1" applyBorder="1" applyAlignment="1">
      <alignment horizontal="center" vertical="center" wrapText="1"/>
    </xf>
    <xf numFmtId="0" fontId="3" fillId="0" borderId="0" xfId="0" applyFont="1" applyAlignment="1">
      <alignment horizontal="left" vertical="center"/>
    </xf>
    <xf numFmtId="0" fontId="5" fillId="0" borderId="34" xfId="0" applyFont="1" applyBorder="1" applyAlignment="1">
      <alignment horizontal="left" vertical="center" wrapText="1"/>
    </xf>
    <xf numFmtId="0" fontId="5" fillId="0" borderId="31" xfId="0" applyFont="1" applyBorder="1" applyAlignment="1">
      <alignment horizontal="left" vertical="center" wrapText="1"/>
    </xf>
    <xf numFmtId="0" fontId="11" fillId="0" borderId="0" xfId="0" applyFont="1" applyAlignment="1">
      <alignment horizontal="center"/>
    </xf>
    <xf numFmtId="0" fontId="5" fillId="0" borderId="13" xfId="0" applyFont="1" applyBorder="1" applyAlignment="1">
      <alignment horizontal="left" vertical="center" wrapText="1"/>
    </xf>
    <xf numFmtId="0" fontId="3" fillId="0" borderId="19" xfId="0" applyFont="1" applyBorder="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horizontal="center" vertical="center" wrapText="1"/>
    </xf>
    <xf numFmtId="2" fontId="3" fillId="3" borderId="12" xfId="0" applyNumberFormat="1" applyFont="1" applyFill="1" applyBorder="1" applyAlignment="1">
      <alignment horizontal="center" vertical="center" shrinkToFit="1"/>
    </xf>
    <xf numFmtId="0" fontId="11" fillId="0" borderId="26" xfId="0" applyFont="1" applyBorder="1" applyAlignment="1">
      <alignment horizontal="center" vertical="center"/>
    </xf>
    <xf numFmtId="0" fontId="5" fillId="0" borderId="26" xfId="0" applyFont="1" applyBorder="1" applyAlignment="1">
      <alignment vertical="center"/>
    </xf>
    <xf numFmtId="0" fontId="5" fillId="0" borderId="15" xfId="0" applyFont="1" applyBorder="1" applyAlignment="1">
      <alignment horizontal="left" vertical="center" wrapText="1"/>
    </xf>
    <xf numFmtId="0" fontId="5" fillId="0" borderId="21" xfId="0" applyFont="1" applyBorder="1" applyAlignment="1">
      <alignment horizontal="center" vertical="center" wrapText="1"/>
    </xf>
    <xf numFmtId="0" fontId="5" fillId="0" borderId="32" xfId="0" applyFont="1" applyBorder="1" applyAlignment="1">
      <alignment horizontal="center" vertical="center" wrapText="1"/>
    </xf>
    <xf numFmtId="4" fontId="5" fillId="0" borderId="12" xfId="0" applyNumberFormat="1" applyFont="1" applyBorder="1" applyAlignment="1">
      <alignment horizontal="center" vertical="center" wrapText="1"/>
    </xf>
    <xf numFmtId="2" fontId="5" fillId="0" borderId="12" xfId="0" applyNumberFormat="1" applyFont="1" applyBorder="1" applyAlignment="1">
      <alignment horizontal="left" vertical="center" wrapText="1"/>
    </xf>
    <xf numFmtId="4" fontId="5" fillId="0" borderId="12" xfId="0" applyNumberFormat="1" applyFont="1" applyBorder="1" applyAlignment="1">
      <alignment horizontal="left" vertical="center" wrapText="1"/>
    </xf>
    <xf numFmtId="0" fontId="16" fillId="0" borderId="0" xfId="14"/>
    <xf numFmtId="0" fontId="6" fillId="8" borderId="57" xfId="14" applyFont="1" applyFill="1" applyBorder="1" applyAlignment="1">
      <alignment horizontal="center" vertical="center" wrapText="1"/>
    </xf>
    <xf numFmtId="0" fontId="16" fillId="0" borderId="19" xfId="14" applyBorder="1" applyAlignment="1">
      <alignment horizontal="left" vertical="top"/>
    </xf>
    <xf numFmtId="0" fontId="16" fillId="0" borderId="56" xfId="14" applyBorder="1" applyAlignment="1">
      <alignment horizontal="left" vertical="top"/>
    </xf>
    <xf numFmtId="0" fontId="7" fillId="0" borderId="62" xfId="14" applyFont="1" applyBorder="1" applyAlignment="1">
      <alignment vertical="center" wrapText="1"/>
    </xf>
    <xf numFmtId="165" fontId="7" fillId="0" borderId="58" xfId="15" applyFont="1" applyFill="1" applyBorder="1" applyAlignment="1">
      <alignment horizontal="center" vertical="center"/>
    </xf>
    <xf numFmtId="0" fontId="7" fillId="0" borderId="20" xfId="14" applyFont="1" applyBorder="1" applyAlignment="1">
      <alignment vertical="center"/>
    </xf>
    <xf numFmtId="0" fontId="16" fillId="0" borderId="19" xfId="14" applyBorder="1"/>
    <xf numFmtId="0" fontId="16" fillId="0" borderId="20" xfId="14" applyBorder="1"/>
    <xf numFmtId="0" fontId="16" fillId="0" borderId="26" xfId="14" applyBorder="1"/>
    <xf numFmtId="0" fontId="16" fillId="0" borderId="27" xfId="14" applyBorder="1"/>
    <xf numFmtId="0" fontId="3" fillId="0" borderId="19" xfId="0" applyFont="1" applyBorder="1" applyAlignment="1">
      <alignment horizontal="right" vertical="center" wrapText="1"/>
    </xf>
    <xf numFmtId="2" fontId="3" fillId="3" borderId="0" xfId="0" applyNumberFormat="1" applyFont="1" applyFill="1" applyAlignment="1">
      <alignment horizontal="center" vertical="center" shrinkToFit="1"/>
    </xf>
    <xf numFmtId="0" fontId="4" fillId="0" borderId="21" xfId="0" applyFont="1" applyBorder="1" applyAlignment="1">
      <alignment horizontal="left" vertical="center" wrapText="1"/>
    </xf>
    <xf numFmtId="0" fontId="4" fillId="6" borderId="21" xfId="0" applyFont="1" applyFill="1" applyBorder="1" applyAlignment="1">
      <alignment horizontal="left" vertical="center" wrapText="1"/>
    </xf>
    <xf numFmtId="0" fontId="3" fillId="0" borderId="0" xfId="0" applyFont="1" applyAlignment="1">
      <alignment vertical="center" wrapText="1"/>
    </xf>
    <xf numFmtId="0" fontId="3" fillId="0" borderId="43" xfId="0" applyFont="1" applyBorder="1" applyAlignment="1">
      <alignment vertical="center" wrapText="1"/>
    </xf>
    <xf numFmtId="0" fontId="5" fillId="0" borderId="20" xfId="0" applyFont="1" applyBorder="1" applyAlignment="1">
      <alignment horizontal="left" vertical="center" wrapText="1"/>
    </xf>
    <xf numFmtId="2" fontId="3" fillId="0" borderId="12" xfId="0" applyNumberFormat="1" applyFont="1" applyBorder="1" applyAlignment="1">
      <alignment horizontal="left" vertical="center" wrapText="1"/>
    </xf>
    <xf numFmtId="0" fontId="5" fillId="0" borderId="14" xfId="0" applyFont="1" applyBorder="1" applyAlignment="1">
      <alignment horizontal="left" vertical="center" wrapText="1"/>
    </xf>
    <xf numFmtId="0" fontId="5" fillId="0" borderId="43" xfId="0" applyFont="1" applyBorder="1" applyAlignment="1">
      <alignment horizontal="left" vertical="center" wrapText="1"/>
    </xf>
    <xf numFmtId="0" fontId="5" fillId="0" borderId="42" xfId="0" applyFont="1" applyBorder="1" applyAlignment="1">
      <alignment horizontal="left" vertical="center" wrapText="1"/>
    </xf>
    <xf numFmtId="0" fontId="5" fillId="0" borderId="3" xfId="0" applyFont="1" applyBorder="1" applyAlignment="1">
      <alignment vertical="center" wrapText="1"/>
    </xf>
    <xf numFmtId="0" fontId="5" fillId="0" borderId="26" xfId="0" applyFont="1" applyBorder="1" applyAlignment="1">
      <alignment vertical="center" wrapText="1"/>
    </xf>
    <xf numFmtId="0" fontId="3" fillId="0" borderId="0" xfId="0" applyFont="1" applyBorder="1" applyAlignment="1">
      <alignment vertical="center" wrapText="1"/>
    </xf>
    <xf numFmtId="0" fontId="21" fillId="0" borderId="21" xfId="0" applyFont="1" applyFill="1" applyBorder="1" applyAlignment="1">
      <alignment vertical="center"/>
    </xf>
    <xf numFmtId="14" fontId="21" fillId="0" borderId="21" xfId="0" applyNumberFormat="1" applyFont="1" applyFill="1" applyBorder="1" applyAlignment="1">
      <alignment horizontal="center" vertical="center"/>
    </xf>
    <xf numFmtId="0" fontId="21" fillId="0" borderId="21" xfId="0" applyFont="1" applyFill="1" applyBorder="1" applyAlignment="1">
      <alignment horizontal="center" vertical="center"/>
    </xf>
    <xf numFmtId="10" fontId="22" fillId="0" borderId="21" xfId="1" applyNumberFormat="1" applyFont="1" applyFill="1" applyBorder="1" applyAlignment="1">
      <alignment horizontal="center" vertical="center"/>
    </xf>
    <xf numFmtId="0" fontId="21" fillId="8" borderId="21" xfId="0" applyFont="1" applyFill="1" applyBorder="1" applyAlignment="1">
      <alignment horizontal="center" vertical="center" wrapText="1"/>
    </xf>
    <xf numFmtId="49" fontId="21" fillId="8" borderId="21" xfId="0" applyNumberFormat="1" applyFont="1" applyFill="1" applyBorder="1" applyAlignment="1">
      <alignment horizontal="center" vertical="center" wrapText="1"/>
    </xf>
    <xf numFmtId="0" fontId="21" fillId="8" borderId="21" xfId="0" applyFont="1" applyFill="1" applyBorder="1" applyAlignment="1">
      <alignment vertical="center" wrapText="1"/>
    </xf>
    <xf numFmtId="0" fontId="22" fillId="0" borderId="21" xfId="0" applyFont="1" applyBorder="1" applyAlignment="1">
      <alignment horizontal="center" vertical="center" wrapText="1"/>
    </xf>
    <xf numFmtId="0" fontId="22" fillId="0" borderId="21" xfId="3" applyFont="1" applyBorder="1" applyAlignment="1">
      <alignment horizontal="center" vertical="center" wrapText="1"/>
    </xf>
    <xf numFmtId="0" fontId="22" fillId="0" borderId="21" xfId="0" applyFont="1" applyBorder="1" applyAlignment="1">
      <alignment horizontal="center" vertical="center"/>
    </xf>
    <xf numFmtId="2" fontId="22" fillId="0" borderId="21" xfId="0" applyNumberFormat="1" applyFont="1" applyBorder="1" applyAlignment="1">
      <alignment horizontal="right" vertical="center"/>
    </xf>
    <xf numFmtId="0" fontId="23" fillId="0" borderId="64" xfId="0" applyFont="1" applyBorder="1" applyAlignment="1">
      <alignment horizontal="left" vertical="center" wrapText="1"/>
    </xf>
    <xf numFmtId="167" fontId="21" fillId="8" borderId="21" xfId="0" applyNumberFormat="1" applyFont="1" applyFill="1" applyBorder="1" applyAlignment="1">
      <alignment horizontal="center" vertical="center" wrapText="1"/>
    </xf>
    <xf numFmtId="0" fontId="0" fillId="0" borderId="0" xfId="0"/>
    <xf numFmtId="49" fontId="22" fillId="8" borderId="21" xfId="0" applyNumberFormat="1" applyFont="1" applyFill="1" applyBorder="1" applyAlignment="1">
      <alignment horizontal="center" vertical="center" wrapText="1"/>
    </xf>
    <xf numFmtId="168" fontId="23" fillId="0" borderId="21" xfId="0" applyNumberFormat="1" applyFont="1" applyFill="1" applyBorder="1" applyAlignment="1" applyProtection="1">
      <alignment horizontal="center" vertical="center" wrapText="1"/>
    </xf>
    <xf numFmtId="0" fontId="22" fillId="9" borderId="21" xfId="0" applyFont="1" applyFill="1" applyBorder="1" applyAlignment="1">
      <alignment horizontal="center" vertical="center" wrapText="1"/>
    </xf>
    <xf numFmtId="0" fontId="22" fillId="0" borderId="21" xfId="0" applyFont="1" applyBorder="1" applyAlignment="1">
      <alignment horizontal="right" vertical="center"/>
    </xf>
    <xf numFmtId="0" fontId="23" fillId="0" borderId="21" xfId="0" applyNumberFormat="1" applyFont="1" applyFill="1" applyBorder="1" applyAlignment="1" applyProtection="1">
      <alignment horizontal="left" vertical="center" wrapText="1"/>
    </xf>
    <xf numFmtId="0" fontId="22" fillId="0" borderId="51" xfId="0" applyFont="1" applyBorder="1" applyAlignment="1">
      <alignment horizontal="center" vertical="center" wrapText="1"/>
    </xf>
    <xf numFmtId="168" fontId="23" fillId="0" borderId="51"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left" vertical="center" wrapText="1"/>
    </xf>
    <xf numFmtId="0" fontId="22" fillId="9" borderId="51" xfId="0" applyFont="1" applyFill="1" applyBorder="1" applyAlignment="1">
      <alignment horizontal="center" vertical="center" wrapText="1"/>
    </xf>
    <xf numFmtId="2" fontId="22" fillId="0" borderId="51" xfId="0" applyNumberFormat="1" applyFont="1" applyBorder="1" applyAlignment="1">
      <alignment horizontal="right" vertical="center"/>
    </xf>
    <xf numFmtId="0" fontId="21" fillId="8" borderId="21" xfId="0" applyFont="1" applyFill="1" applyBorder="1" applyAlignment="1">
      <alignment horizontal="left" vertical="center" wrapText="1"/>
    </xf>
    <xf numFmtId="2" fontId="22" fillId="8" borderId="21" xfId="16" applyNumberFormat="1" applyFont="1" applyFill="1" applyBorder="1" applyAlignment="1">
      <alignment horizontal="center" vertical="center" wrapText="1"/>
    </xf>
    <xf numFmtId="4" fontId="22" fillId="8" borderId="21" xfId="0" applyNumberFormat="1" applyFont="1" applyFill="1" applyBorder="1" applyAlignment="1">
      <alignment horizontal="center" vertical="center" wrapText="1"/>
    </xf>
    <xf numFmtId="0" fontId="22" fillId="0" borderId="21" xfId="0" applyFont="1" applyBorder="1" applyAlignment="1">
      <alignment vertical="center" wrapText="1"/>
    </xf>
    <xf numFmtId="2" fontId="22" fillId="0" borderId="21" xfId="0" applyNumberFormat="1" applyFont="1" applyBorder="1" applyAlignment="1">
      <alignment vertical="center"/>
    </xf>
    <xf numFmtId="4" fontId="22" fillId="9" borderId="21" xfId="0" applyNumberFormat="1" applyFont="1" applyFill="1" applyBorder="1" applyAlignment="1">
      <alignment vertical="center" wrapText="1"/>
    </xf>
    <xf numFmtId="0" fontId="22" fillId="0" borderId="21" xfId="3" applyFont="1" applyFill="1" applyBorder="1" applyAlignment="1">
      <alignment horizontal="center" vertical="center" wrapText="1"/>
    </xf>
    <xf numFmtId="2" fontId="22" fillId="0" borderId="21" xfId="17" applyNumberFormat="1" applyFont="1" applyFill="1" applyBorder="1" applyAlignment="1">
      <alignment horizontal="center" vertical="center" wrapText="1"/>
    </xf>
    <xf numFmtId="4" fontId="22" fillId="0" borderId="21" xfId="0" applyNumberFormat="1" applyFont="1" applyBorder="1" applyAlignment="1">
      <alignment horizontal="right" vertical="center"/>
    </xf>
    <xf numFmtId="0" fontId="22" fillId="0" borderId="21" xfId="0" applyFont="1" applyBorder="1" applyAlignment="1">
      <alignment horizontal="left" vertical="center" wrapText="1"/>
    </xf>
    <xf numFmtId="0" fontId="22" fillId="0" borderId="21" xfId="0" applyFont="1" applyBorder="1" applyAlignment="1">
      <alignment wrapText="1"/>
    </xf>
    <xf numFmtId="0" fontId="22" fillId="0" borderId="21" xfId="3" applyFont="1" applyBorder="1" applyAlignment="1">
      <alignment horizontal="center" vertical="center"/>
    </xf>
    <xf numFmtId="0" fontId="22" fillId="0" borderId="21" xfId="3" applyFont="1" applyBorder="1" applyAlignment="1">
      <alignment vertical="center" wrapText="1"/>
    </xf>
    <xf numFmtId="0" fontId="22" fillId="0" borderId="21" xfId="3" applyFont="1" applyBorder="1" applyAlignment="1">
      <alignment wrapText="1"/>
    </xf>
    <xf numFmtId="2" fontId="22" fillId="0" borderId="21" xfId="16" applyNumberFormat="1" applyFont="1" applyFill="1" applyBorder="1" applyAlignment="1">
      <alignment horizontal="center" vertical="center"/>
    </xf>
    <xf numFmtId="0" fontId="22" fillId="0" borderId="21" xfId="3" applyFont="1" applyFill="1" applyBorder="1" applyAlignment="1">
      <alignment horizontal="center" vertical="center" wrapText="1"/>
    </xf>
    <xf numFmtId="0" fontId="22" fillId="0" borderId="66" xfId="0" applyFont="1" applyBorder="1" applyAlignment="1">
      <alignment vertical="center" wrapText="1"/>
    </xf>
    <xf numFmtId="0" fontId="22" fillId="0" borderId="0" xfId="0" applyFont="1" applyBorder="1" applyAlignment="1">
      <alignment vertical="center" wrapText="1"/>
    </xf>
    <xf numFmtId="0" fontId="22" fillId="0" borderId="45" xfId="0" applyFont="1" applyBorder="1" applyAlignment="1">
      <alignment vertical="center" wrapText="1"/>
    </xf>
    <xf numFmtId="0" fontId="22" fillId="0" borderId="23" xfId="0" applyFont="1" applyBorder="1" applyAlignment="1">
      <alignment vertical="center" wrapText="1"/>
    </xf>
    <xf numFmtId="0" fontId="21" fillId="6" borderId="21" xfId="0" applyFont="1" applyFill="1" applyBorder="1" applyAlignment="1">
      <alignment horizontal="center" vertical="center"/>
    </xf>
    <xf numFmtId="0" fontId="21" fillId="6" borderId="21" xfId="0" applyFont="1" applyFill="1" applyBorder="1" applyAlignment="1">
      <alignment horizontal="left" vertical="center"/>
    </xf>
    <xf numFmtId="0" fontId="21" fillId="6" borderId="21" xfId="0" applyFont="1" applyFill="1" applyBorder="1" applyAlignment="1">
      <alignment horizontal="center" vertical="center" wrapText="1"/>
    </xf>
    <xf numFmtId="0" fontId="22" fillId="8" borderId="21" xfId="0" applyFont="1" applyFill="1" applyBorder="1" applyAlignment="1">
      <alignment horizontal="center" vertical="center" wrapText="1"/>
    </xf>
    <xf numFmtId="0" fontId="22" fillId="8" borderId="21" xfId="3" applyFont="1" applyFill="1" applyBorder="1" applyAlignment="1">
      <alignment horizontal="center" vertical="center"/>
    </xf>
    <xf numFmtId="2" fontId="22" fillId="8" borderId="21" xfId="17" applyNumberFormat="1" applyFont="1" applyFill="1" applyBorder="1" applyAlignment="1">
      <alignment horizontal="center" vertical="center" wrapText="1"/>
    </xf>
    <xf numFmtId="4" fontId="22" fillId="8" borderId="21" xfId="0" applyNumberFormat="1" applyFont="1" applyFill="1" applyBorder="1" applyAlignment="1">
      <alignment horizontal="right" vertical="center"/>
    </xf>
    <xf numFmtId="0" fontId="22" fillId="8" borderId="21" xfId="3" applyFont="1" applyFill="1" applyBorder="1" applyAlignment="1">
      <alignment horizontal="right" vertical="center"/>
    </xf>
    <xf numFmtId="4" fontId="22" fillId="8" borderId="21" xfId="0" applyNumberFormat="1" applyFont="1" applyFill="1" applyBorder="1" applyAlignment="1">
      <alignment horizontal="right" vertical="center" wrapText="1"/>
    </xf>
    <xf numFmtId="4" fontId="22" fillId="8" borderId="21" xfId="0" applyNumberFormat="1" applyFont="1" applyFill="1" applyBorder="1" applyAlignment="1">
      <alignment vertical="center" wrapText="1"/>
    </xf>
    <xf numFmtId="0" fontId="21" fillId="8" borderId="21" xfId="3" applyFont="1" applyFill="1" applyBorder="1" applyAlignment="1">
      <alignment vertical="center" wrapText="1"/>
    </xf>
    <xf numFmtId="0" fontId="21" fillId="8" borderId="21" xfId="3" applyFont="1" applyFill="1" applyBorder="1" applyAlignment="1">
      <alignment horizontal="center" vertical="center" wrapText="1"/>
    </xf>
    <xf numFmtId="0" fontId="22" fillId="0" borderId="21" xfId="0" applyFont="1" applyBorder="1" applyAlignment="1">
      <alignment horizontal="center" vertical="center" wrapText="1"/>
    </xf>
    <xf numFmtId="2" fontId="22" fillId="0" borderId="21" xfId="16" applyNumberFormat="1" applyFont="1" applyFill="1" applyBorder="1" applyAlignment="1">
      <alignment horizontal="left" vertical="top" wrapText="1"/>
    </xf>
    <xf numFmtId="0" fontId="21" fillId="8" borderId="21" xfId="3" applyFont="1" applyFill="1" applyBorder="1" applyAlignment="1">
      <alignment horizontal="left" vertical="center" wrapText="1"/>
    </xf>
    <xf numFmtId="2" fontId="3" fillId="3" borderId="1" xfId="0" applyNumberFormat="1" applyFont="1" applyFill="1" applyBorder="1" applyAlignment="1">
      <alignment horizontal="center" vertical="center" shrinkToFit="1"/>
    </xf>
    <xf numFmtId="0" fontId="5" fillId="0" borderId="52" xfId="0" applyFont="1" applyBorder="1" applyAlignment="1">
      <alignment horizontal="left" vertical="center" wrapText="1"/>
    </xf>
    <xf numFmtId="0" fontId="5" fillId="0" borderId="32" xfId="0" applyFont="1" applyBorder="1" applyAlignment="1">
      <alignment horizontal="left" vertical="center" wrapText="1"/>
    </xf>
    <xf numFmtId="0" fontId="3" fillId="2" borderId="33" xfId="0" applyFont="1" applyFill="1" applyBorder="1" applyAlignment="1">
      <alignment horizontal="left" vertical="center" wrapText="1"/>
    </xf>
    <xf numFmtId="0" fontId="8" fillId="2" borderId="8" xfId="0" applyFont="1" applyFill="1" applyBorder="1" applyAlignment="1">
      <alignment horizontal="center" vertical="center" wrapText="1"/>
    </xf>
    <xf numFmtId="4" fontId="3" fillId="3" borderId="1" xfId="0" applyNumberFormat="1" applyFont="1" applyFill="1" applyBorder="1" applyAlignment="1">
      <alignment horizontal="center" vertical="center" shrinkToFit="1"/>
    </xf>
    <xf numFmtId="2" fontId="5" fillId="0" borderId="14" xfId="0" applyNumberFormat="1" applyFont="1" applyBorder="1" applyAlignment="1">
      <alignment horizontal="center" vertical="center" wrapText="1"/>
    </xf>
    <xf numFmtId="4" fontId="5" fillId="0" borderId="14" xfId="0" applyNumberFormat="1" applyFont="1" applyBorder="1" applyAlignment="1">
      <alignment horizontal="center" vertical="center" shrinkToFit="1"/>
    </xf>
    <xf numFmtId="2" fontId="5" fillId="0" borderId="14" xfId="0" applyNumberFormat="1" applyFont="1" applyBorder="1" applyAlignment="1">
      <alignment horizontal="center" vertical="center" shrinkToFit="1"/>
    </xf>
    <xf numFmtId="9" fontId="25" fillId="11" borderId="71" xfId="18" applyNumberFormat="1" applyFont="1" applyFill="1" applyBorder="1" applyAlignment="1">
      <alignment horizontal="center" vertical="center" wrapText="1"/>
    </xf>
    <xf numFmtId="0" fontId="25" fillId="11" borderId="71" xfId="18" applyFont="1" applyFill="1" applyBorder="1" applyAlignment="1">
      <alignment horizontal="center" vertical="center" wrapText="1"/>
    </xf>
    <xf numFmtId="10" fontId="27" fillId="0" borderId="71" xfId="18" applyNumberFormat="1" applyFont="1" applyBorder="1" applyAlignment="1">
      <alignment horizontal="left" vertical="center" wrapText="1"/>
    </xf>
    <xf numFmtId="10" fontId="8" fillId="0" borderId="69" xfId="18" applyNumberFormat="1" applyFont="1" applyBorder="1" applyAlignment="1">
      <alignment horizontal="center" vertical="center"/>
    </xf>
    <xf numFmtId="9" fontId="27" fillId="0" borderId="71" xfId="19" applyFont="1" applyBorder="1" applyAlignment="1">
      <alignment horizontal="center" vertical="center"/>
    </xf>
    <xf numFmtId="170" fontId="27" fillId="0" borderId="71" xfId="19" applyNumberFormat="1" applyFont="1" applyBorder="1" applyAlignment="1">
      <alignment horizontal="center" vertical="center"/>
    </xf>
    <xf numFmtId="10" fontId="27" fillId="0" borderId="71" xfId="19" applyNumberFormat="1" applyFont="1" applyBorder="1" applyAlignment="1">
      <alignment horizontal="center" vertical="center"/>
    </xf>
    <xf numFmtId="10" fontId="27" fillId="0" borderId="71" xfId="18" applyNumberFormat="1" applyFont="1" applyBorder="1" applyAlignment="1">
      <alignment horizontal="center" vertical="center"/>
    </xf>
    <xf numFmtId="10" fontId="27" fillId="0" borderId="69" xfId="18" applyNumberFormat="1" applyFont="1" applyBorder="1" applyAlignment="1">
      <alignment horizontal="center" vertical="center"/>
    </xf>
    <xf numFmtId="10" fontId="8" fillId="0" borderId="71" xfId="19" applyNumberFormat="1" applyFont="1" applyBorder="1" applyAlignment="1">
      <alignment horizontal="center" vertical="center"/>
    </xf>
    <xf numFmtId="170" fontId="8" fillId="0" borderId="71" xfId="19" applyNumberFormat="1" applyFont="1" applyBorder="1" applyAlignment="1">
      <alignment horizontal="center" vertical="center"/>
    </xf>
    <xf numFmtId="10" fontId="27" fillId="12" borderId="71" xfId="19" applyNumberFormat="1" applyFont="1" applyFill="1" applyBorder="1" applyAlignment="1">
      <alignment horizontal="center" vertical="center"/>
    </xf>
    <xf numFmtId="10" fontId="27" fillId="0" borderId="71" xfId="1" applyNumberFormat="1" applyFont="1" applyBorder="1" applyAlignment="1">
      <alignment horizontal="center" vertical="center"/>
    </xf>
    <xf numFmtId="10" fontId="30" fillId="0" borderId="71" xfId="19" applyNumberFormat="1" applyFont="1" applyBorder="1" applyAlignment="1">
      <alignment horizontal="center" vertical="center"/>
    </xf>
    <xf numFmtId="0" fontId="0" fillId="0" borderId="22" xfId="0" applyBorder="1"/>
    <xf numFmtId="0" fontId="0" fillId="0" borderId="24" xfId="0" applyBorder="1"/>
    <xf numFmtId="0" fontId="0" fillId="0" borderId="44" xfId="0" applyBorder="1"/>
    <xf numFmtId="0" fontId="0" fillId="0" borderId="66" xfId="0" applyBorder="1"/>
    <xf numFmtId="0" fontId="0" fillId="0" borderId="0" xfId="0" applyBorder="1"/>
    <xf numFmtId="0" fontId="0" fillId="0" borderId="67" xfId="0" applyBorder="1"/>
    <xf numFmtId="0" fontId="0" fillId="0" borderId="45" xfId="0" applyBorder="1" applyAlignment="1">
      <alignment horizontal="left" vertical="top"/>
    </xf>
    <xf numFmtId="0" fontId="0" fillId="0" borderId="23" xfId="0" applyBorder="1" applyAlignment="1">
      <alignment horizontal="left" vertical="top"/>
    </xf>
    <xf numFmtId="0" fontId="0" fillId="0" borderId="46" xfId="0" applyBorder="1" applyAlignment="1">
      <alignment horizontal="left" vertical="top"/>
    </xf>
    <xf numFmtId="44" fontId="23" fillId="0" borderId="64" xfId="6" applyFont="1" applyBorder="1" applyAlignment="1">
      <alignment horizontal="right" vertical="center" wrapText="1"/>
    </xf>
    <xf numFmtId="44" fontId="22" fillId="9" borderId="21" xfId="6" applyFont="1" applyFill="1" applyBorder="1" applyAlignment="1">
      <alignment horizontal="right" vertical="center" wrapText="1"/>
    </xf>
    <xf numFmtId="0" fontId="22" fillId="0" borderId="21" xfId="3" applyFont="1" applyFill="1" applyBorder="1" applyAlignment="1">
      <alignment horizontal="center" vertical="center" wrapText="1"/>
    </xf>
    <xf numFmtId="0" fontId="0" fillId="0" borderId="0" xfId="0" applyAlignment="1">
      <alignment horizontal="left" vertical="top"/>
    </xf>
    <xf numFmtId="44" fontId="22" fillId="9" borderId="21" xfId="6" applyFont="1" applyFill="1" applyBorder="1" applyAlignment="1">
      <alignment vertical="center" wrapText="1"/>
    </xf>
    <xf numFmtId="44" fontId="22" fillId="0" borderId="21" xfId="6" applyFont="1" applyBorder="1" applyAlignment="1">
      <alignment horizontal="right" vertical="center"/>
    </xf>
    <xf numFmtId="44" fontId="23" fillId="0" borderId="21" xfId="6" applyFont="1" applyFill="1" applyBorder="1" applyAlignment="1" applyProtection="1">
      <alignment horizontal="right" vertical="center" wrapText="1"/>
    </xf>
    <xf numFmtId="44" fontId="23" fillId="0" borderId="65" xfId="6" applyFont="1" applyFill="1" applyBorder="1" applyAlignment="1" applyProtection="1">
      <alignment horizontal="right" vertical="center" wrapText="1"/>
    </xf>
    <xf numFmtId="44" fontId="22" fillId="0" borderId="21" xfId="6" applyFont="1" applyFill="1" applyBorder="1" applyAlignment="1">
      <alignment horizontal="center" vertical="center"/>
    </xf>
    <xf numFmtId="44" fontId="22" fillId="0" borderId="21" xfId="6" applyFont="1" applyBorder="1" applyAlignment="1">
      <alignment vertical="center"/>
    </xf>
    <xf numFmtId="49" fontId="22" fillId="9" borderId="21" xfId="0" applyNumberFormat="1" applyFont="1" applyFill="1" applyBorder="1" applyAlignment="1">
      <alignment horizontal="center" vertical="center" wrapText="1"/>
    </xf>
    <xf numFmtId="2" fontId="22" fillId="9" borderId="21" xfId="16" applyNumberFormat="1" applyFont="1" applyFill="1" applyBorder="1" applyAlignment="1">
      <alignment horizontal="center" vertical="center" wrapText="1"/>
    </xf>
    <xf numFmtId="4" fontId="22" fillId="9" borderId="21" xfId="0" applyNumberFormat="1" applyFont="1" applyFill="1" applyBorder="1" applyAlignment="1">
      <alignment horizontal="center" vertical="center" wrapText="1"/>
    </xf>
    <xf numFmtId="0" fontId="22" fillId="9" borderId="21" xfId="0" applyFont="1" applyFill="1" applyBorder="1" applyAlignment="1">
      <alignment horizontal="left" vertical="center" wrapText="1"/>
    </xf>
    <xf numFmtId="0" fontId="22" fillId="9" borderId="21" xfId="3" applyFont="1" applyFill="1" applyBorder="1" applyAlignment="1">
      <alignment horizontal="center" vertical="center" wrapText="1"/>
    </xf>
    <xf numFmtId="0" fontId="22" fillId="9" borderId="21" xfId="3" applyFont="1" applyFill="1" applyBorder="1" applyAlignment="1">
      <alignment horizontal="center" vertical="center"/>
    </xf>
    <xf numFmtId="0" fontId="22" fillId="9" borderId="21" xfId="3" applyFont="1" applyFill="1" applyBorder="1" applyAlignment="1">
      <alignment horizontal="left" vertical="center" wrapText="1"/>
    </xf>
    <xf numFmtId="2" fontId="22" fillId="9" borderId="21" xfId="17" applyNumberFormat="1" applyFont="1" applyFill="1" applyBorder="1" applyAlignment="1">
      <alignment horizontal="center" vertical="center" wrapText="1"/>
    </xf>
    <xf numFmtId="0" fontId="5" fillId="0" borderId="51" xfId="0" applyFont="1" applyBorder="1" applyAlignment="1">
      <alignment horizontal="left" vertical="center" wrapText="1"/>
    </xf>
    <xf numFmtId="0" fontId="0" fillId="0" borderId="0" xfId="0" applyAlignment="1">
      <alignment horizontal="left" vertical="top"/>
    </xf>
    <xf numFmtId="0" fontId="5" fillId="0" borderId="32" xfId="0" applyFont="1" applyBorder="1" applyAlignment="1">
      <alignment horizontal="center" vertical="center" wrapText="1"/>
    </xf>
    <xf numFmtId="0" fontId="3" fillId="0" borderId="30" xfId="0" applyFont="1" applyBorder="1" applyAlignment="1">
      <alignment horizontal="right" vertical="center" wrapText="1"/>
    </xf>
    <xf numFmtId="0" fontId="3" fillId="0" borderId="10" xfId="0" applyFont="1" applyBorder="1" applyAlignment="1">
      <alignment horizontal="right" vertical="center" wrapText="1"/>
    </xf>
    <xf numFmtId="0" fontId="3" fillId="0" borderId="4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Border="1" applyAlignment="1">
      <alignment horizontal="right" vertical="center" wrapText="1"/>
    </xf>
    <xf numFmtId="0" fontId="3" fillId="0" borderId="3" xfId="0" applyFont="1" applyBorder="1" applyAlignment="1">
      <alignment horizontal="center" vertical="center" wrapText="1"/>
    </xf>
    <xf numFmtId="0" fontId="36" fillId="14" borderId="21" xfId="0" applyFont="1" applyFill="1" applyBorder="1" applyAlignment="1">
      <alignment horizontal="center" vertical="top"/>
    </xf>
    <xf numFmtId="2" fontId="3" fillId="3" borderId="2" xfId="0" applyNumberFormat="1" applyFont="1" applyFill="1" applyBorder="1" applyAlignment="1">
      <alignment horizontal="center" vertical="center" shrinkToFit="1"/>
    </xf>
    <xf numFmtId="0" fontId="3" fillId="0" borderId="38" xfId="0" applyFont="1" applyBorder="1" applyAlignment="1">
      <alignment horizontal="center" vertical="center" wrapText="1"/>
    </xf>
    <xf numFmtId="0" fontId="3" fillId="0" borderId="0" xfId="0" applyFont="1" applyBorder="1" applyAlignment="1">
      <alignment horizontal="center" vertical="center" wrapText="1"/>
    </xf>
    <xf numFmtId="2" fontId="8" fillId="2" borderId="8" xfId="0" applyNumberFormat="1" applyFont="1" applyFill="1" applyBorder="1" applyAlignment="1">
      <alignment horizontal="center" vertical="center" wrapText="1"/>
    </xf>
    <xf numFmtId="2" fontId="8" fillId="2" borderId="12" xfId="0" applyNumberFormat="1" applyFont="1" applyFill="1" applyBorder="1" applyAlignment="1">
      <alignment horizontal="center" vertical="center" wrapText="1"/>
    </xf>
    <xf numFmtId="2" fontId="3" fillId="3" borderId="3" xfId="0" applyNumberFormat="1" applyFont="1" applyFill="1" applyBorder="1" applyAlignment="1">
      <alignment horizontal="center" vertical="center" shrinkToFit="1"/>
    </xf>
    <xf numFmtId="0" fontId="36" fillId="14" borderId="85" xfId="0" applyFont="1" applyFill="1" applyBorder="1" applyAlignment="1">
      <alignment horizontal="center" vertical="top"/>
    </xf>
    <xf numFmtId="0" fontId="36" fillId="14" borderId="46" xfId="0" applyFont="1" applyFill="1" applyBorder="1" applyAlignment="1">
      <alignment horizontal="center" vertical="top"/>
    </xf>
    <xf numFmtId="0" fontId="38" fillId="8" borderId="21" xfId="0" applyFont="1" applyFill="1" applyBorder="1" applyAlignment="1">
      <alignment horizontal="center" vertical="center" wrapText="1"/>
    </xf>
    <xf numFmtId="0" fontId="35" fillId="8" borderId="60" xfId="0" applyFont="1" applyFill="1" applyBorder="1" applyAlignment="1">
      <alignment horizontal="center" vertical="center"/>
    </xf>
    <xf numFmtId="44" fontId="22" fillId="9" borderId="21" xfId="6" applyFont="1" applyFill="1" applyBorder="1" applyAlignment="1">
      <alignment horizontal="right" vertical="center"/>
    </xf>
    <xf numFmtId="44" fontId="22" fillId="9" borderId="21" xfId="3" applyNumberFormat="1" applyFont="1" applyFill="1" applyBorder="1" applyAlignment="1">
      <alignment horizontal="right" vertical="center"/>
    </xf>
    <xf numFmtId="0" fontId="0" fillId="0" borderId="0" xfId="0" applyAlignment="1">
      <alignment horizontal="left" vertical="top"/>
    </xf>
    <xf numFmtId="0" fontId="5" fillId="0" borderId="32" xfId="0" applyFont="1" applyBorder="1" applyAlignment="1">
      <alignment horizontal="center" vertical="center" wrapText="1"/>
    </xf>
    <xf numFmtId="0" fontId="5" fillId="0" borderId="37" xfId="0" applyFont="1" applyBorder="1" applyAlignment="1">
      <alignment wrapText="1"/>
    </xf>
    <xf numFmtId="0" fontId="5" fillId="0" borderId="3" xfId="0" applyFont="1" applyBorder="1" applyAlignment="1">
      <alignment wrapText="1"/>
    </xf>
    <xf numFmtId="0" fontId="5" fillId="0" borderId="19" xfId="0" applyFont="1" applyBorder="1" applyAlignment="1">
      <alignment wrapText="1"/>
    </xf>
    <xf numFmtId="0" fontId="5" fillId="0" borderId="0" xfId="0" applyFont="1" applyBorder="1" applyAlignment="1">
      <alignment wrapText="1"/>
    </xf>
    <xf numFmtId="0" fontId="5" fillId="0" borderId="25" xfId="0" applyFont="1" applyBorder="1" applyAlignment="1">
      <alignment wrapText="1"/>
    </xf>
    <xf numFmtId="0" fontId="5" fillId="0" borderId="26" xfId="0" applyFont="1" applyBorder="1" applyAlignment="1">
      <alignment wrapText="1"/>
    </xf>
    <xf numFmtId="0" fontId="5" fillId="0" borderId="38" xfId="0" applyFont="1" applyBorder="1" applyAlignment="1">
      <alignment wrapText="1"/>
    </xf>
    <xf numFmtId="0" fontId="5" fillId="0" borderId="0" xfId="0" applyFont="1" applyAlignment="1">
      <alignment wrapText="1"/>
    </xf>
    <xf numFmtId="0" fontId="5" fillId="0" borderId="20" xfId="0" applyFont="1" applyBorder="1" applyAlignment="1">
      <alignment wrapText="1"/>
    </xf>
    <xf numFmtId="0" fontId="5" fillId="0" borderId="27" xfId="0" applyFont="1" applyBorder="1" applyAlignment="1">
      <alignment wrapText="1"/>
    </xf>
    <xf numFmtId="0" fontId="5" fillId="0" borderId="0" xfId="0" applyFont="1" applyBorder="1" applyAlignment="1">
      <alignment vertical="center" wrapText="1"/>
    </xf>
    <xf numFmtId="0" fontId="22" fillId="0" borderId="0" xfId="0" applyFont="1" applyBorder="1" applyAlignment="1">
      <alignment wrapText="1"/>
    </xf>
    <xf numFmtId="0" fontId="5" fillId="0" borderId="0" xfId="0" applyFont="1" applyBorder="1" applyAlignment="1">
      <alignment horizontal="left" vertical="center"/>
    </xf>
    <xf numFmtId="2" fontId="40" fillId="8" borderId="85" xfId="20" applyNumberFormat="1" applyFont="1" applyFill="1" applyBorder="1" applyAlignment="1">
      <alignment horizontal="center" textRotation="255"/>
    </xf>
    <xf numFmtId="0" fontId="41" fillId="0" borderId="21" xfId="0" applyFont="1" applyBorder="1" applyAlignment="1">
      <alignment horizontal="center" vertical="center"/>
    </xf>
    <xf numFmtId="0" fontId="43" fillId="0" borderId="22" xfId="0" applyFont="1" applyBorder="1"/>
    <xf numFmtId="0" fontId="43" fillId="0" borderId="66" xfId="0" applyFont="1" applyBorder="1"/>
    <xf numFmtId="0" fontId="43" fillId="0" borderId="45" xfId="0" applyFont="1" applyBorder="1"/>
    <xf numFmtId="0" fontId="43" fillId="0" borderId="24" xfId="0" applyFont="1" applyBorder="1"/>
    <xf numFmtId="0" fontId="43" fillId="0" borderId="0" xfId="0" applyFont="1"/>
    <xf numFmtId="0" fontId="43" fillId="0" borderId="23" xfId="0" applyFont="1" applyBorder="1"/>
    <xf numFmtId="2" fontId="44" fillId="8" borderId="85" xfId="20" applyNumberFormat="1" applyFont="1" applyFill="1" applyBorder="1" applyAlignment="1">
      <alignment horizontal="center" vertical="center" wrapText="1"/>
    </xf>
    <xf numFmtId="171" fontId="12" fillId="0" borderId="85" xfId="0" applyNumberFormat="1" applyFont="1" applyBorder="1" applyAlignment="1">
      <alignment horizontal="left" vertical="center"/>
    </xf>
    <xf numFmtId="172" fontId="12" fillId="17" borderId="47" xfId="20" applyNumberFormat="1" applyFont="1" applyFill="1" applyBorder="1" applyAlignment="1">
      <alignment horizontal="left" vertical="center"/>
    </xf>
    <xf numFmtId="173" fontId="12" fillId="0" borderId="87" xfId="20" applyNumberFormat="1" applyFont="1" applyBorder="1" applyAlignment="1">
      <alignment horizontal="center" vertical="center"/>
    </xf>
    <xf numFmtId="2" fontId="44" fillId="8" borderId="46" xfId="20" applyNumberFormat="1" applyFont="1" applyFill="1" applyBorder="1" applyAlignment="1">
      <alignment horizontal="center" vertical="center"/>
    </xf>
    <xf numFmtId="10" fontId="12" fillId="0" borderId="60" xfId="20" applyNumberFormat="1" applyFont="1" applyBorder="1" applyAlignment="1">
      <alignment horizontal="center" vertical="center"/>
    </xf>
    <xf numFmtId="10" fontId="12" fillId="9" borderId="57" xfId="20" applyNumberFormat="1" applyFont="1" applyFill="1" applyBorder="1" applyAlignment="1">
      <alignment horizontal="center" vertical="center"/>
    </xf>
    <xf numFmtId="2" fontId="12" fillId="18" borderId="87" xfId="20" applyNumberFormat="1" applyFont="1" applyFill="1" applyBorder="1" applyAlignment="1">
      <alignment horizontal="center" vertical="center"/>
    </xf>
    <xf numFmtId="2" fontId="44" fillId="8" borderId="21" xfId="20" applyNumberFormat="1" applyFont="1" applyFill="1" applyBorder="1" applyAlignment="1">
      <alignment horizontal="center"/>
    </xf>
    <xf numFmtId="2" fontId="44" fillId="0" borderId="21" xfId="20" applyNumberFormat="1" applyFont="1" applyBorder="1" applyAlignment="1">
      <alignment horizontal="center"/>
    </xf>
    <xf numFmtId="2" fontId="44" fillId="8" borderId="51" xfId="20" applyNumberFormat="1" applyFont="1" applyFill="1" applyBorder="1" applyAlignment="1">
      <alignment horizontal="center"/>
    </xf>
    <xf numFmtId="9" fontId="12" fillId="0" borderId="21" xfId="1" applyFont="1" applyBorder="1" applyAlignment="1" applyProtection="1">
      <alignment horizontal="center" vertical="center"/>
      <protection locked="0"/>
    </xf>
    <xf numFmtId="9" fontId="12" fillId="0" borderId="51" xfId="1" applyFont="1" applyBorder="1" applyAlignment="1" applyProtection="1">
      <alignment horizontal="center" vertical="center"/>
      <protection locked="0"/>
    </xf>
    <xf numFmtId="44" fontId="12" fillId="9" borderId="87" xfId="6" applyFont="1" applyFill="1" applyBorder="1" applyAlignment="1">
      <alignment horizontal="center" vertical="center"/>
    </xf>
    <xf numFmtId="0" fontId="31" fillId="0" borderId="24" xfId="0" applyFont="1" applyBorder="1" applyAlignment="1">
      <alignment wrapText="1"/>
    </xf>
    <xf numFmtId="9" fontId="12" fillId="19" borderId="21" xfId="1" applyFont="1" applyFill="1" applyBorder="1" applyAlignment="1" applyProtection="1">
      <alignment horizontal="center" vertical="center"/>
    </xf>
    <xf numFmtId="9" fontId="12" fillId="19" borderId="51" xfId="1" applyFont="1" applyFill="1" applyBorder="1" applyAlignment="1" applyProtection="1">
      <alignment horizontal="center" vertical="center"/>
    </xf>
    <xf numFmtId="10" fontId="12" fillId="18" borderId="57" xfId="20" applyNumberFormat="1" applyFont="1" applyFill="1" applyBorder="1" applyAlignment="1">
      <alignment horizontal="center" vertical="center"/>
    </xf>
    <xf numFmtId="44" fontId="12" fillId="18" borderId="87" xfId="6" applyFont="1" applyFill="1" applyBorder="1" applyAlignment="1" applyProtection="1">
      <alignment horizontal="center" vertical="center"/>
    </xf>
    <xf numFmtId="0" fontId="31" fillId="0" borderId="24" xfId="0" applyFont="1" applyBorder="1"/>
    <xf numFmtId="0" fontId="39" fillId="0" borderId="21" xfId="0" applyFont="1" applyBorder="1" applyAlignment="1">
      <alignment horizontal="center" vertical="center"/>
    </xf>
    <xf numFmtId="0" fontId="39" fillId="0" borderId="21" xfId="0" applyFont="1" applyBorder="1" applyAlignment="1">
      <alignment vertical="center"/>
    </xf>
    <xf numFmtId="0" fontId="0" fillId="8" borderId="21" xfId="0" applyFill="1" applyBorder="1"/>
    <xf numFmtId="2" fontId="44" fillId="8" borderId="21" xfId="20" applyNumberFormat="1" applyFont="1" applyFill="1" applyBorder="1"/>
    <xf numFmtId="0" fontId="41" fillId="0" borderId="24" xfId="0" applyFont="1" applyBorder="1"/>
    <xf numFmtId="14" fontId="39" fillId="0" borderId="21" xfId="0" applyNumberFormat="1" applyFont="1" applyBorder="1" applyAlignment="1">
      <alignment horizontal="left" vertical="center"/>
    </xf>
    <xf numFmtId="10" fontId="39" fillId="0" borderId="21" xfId="1" applyNumberFormat="1" applyFont="1" applyFill="1" applyBorder="1" applyAlignment="1">
      <alignment horizontal="center" vertical="center"/>
    </xf>
    <xf numFmtId="44" fontId="34" fillId="18" borderId="87" xfId="6" applyFont="1" applyFill="1" applyBorder="1" applyAlignment="1" applyProtection="1">
      <alignment horizontal="center" vertical="center"/>
    </xf>
    <xf numFmtId="44" fontId="41" fillId="0" borderId="44" xfId="0" applyNumberFormat="1" applyFont="1" applyBorder="1"/>
    <xf numFmtId="0" fontId="43" fillId="0" borderId="46" xfId="0" applyFont="1" applyBorder="1"/>
    <xf numFmtId="171" fontId="12" fillId="0" borderId="21" xfId="0" applyNumberFormat="1" applyFont="1" applyBorder="1" applyAlignment="1">
      <alignment horizontal="left" vertical="center"/>
    </xf>
    <xf numFmtId="0" fontId="5" fillId="0" borderId="21" xfId="0" applyFont="1" applyBorder="1" applyAlignment="1">
      <alignment horizontal="left" vertical="center" wrapText="1"/>
    </xf>
    <xf numFmtId="0" fontId="0" fillId="0" borderId="0" xfId="0" applyAlignment="1">
      <alignment horizontal="left" vertical="top"/>
    </xf>
    <xf numFmtId="2" fontId="22" fillId="0" borderId="21" xfId="0" applyNumberFormat="1" applyFont="1" applyBorder="1" applyAlignment="1">
      <alignment horizontal="center" vertical="center"/>
    </xf>
    <xf numFmtId="0" fontId="0" fillId="0" borderId="0" xfId="0" applyAlignment="1">
      <alignment horizontal="left" vertical="top"/>
    </xf>
    <xf numFmtId="0" fontId="38" fillId="8" borderId="21" xfId="0" applyFont="1" applyFill="1" applyBorder="1" applyAlignment="1">
      <alignment horizontal="center" vertical="center"/>
    </xf>
    <xf numFmtId="2" fontId="5" fillId="0" borderId="4" xfId="0" applyNumberFormat="1" applyFont="1" applyBorder="1" applyAlignment="1">
      <alignment horizontal="center" vertical="center" wrapText="1"/>
    </xf>
    <xf numFmtId="4" fontId="5" fillId="0" borderId="1" xfId="0" applyNumberFormat="1" applyFont="1" applyBorder="1" applyAlignment="1">
      <alignment horizontal="center" vertical="center" shrinkToFit="1"/>
    </xf>
    <xf numFmtId="2" fontId="5" fillId="0" borderId="21" xfId="0" applyNumberFormat="1" applyFont="1" applyBorder="1" applyAlignment="1">
      <alignment horizontal="center" vertical="center" wrapText="1"/>
    </xf>
    <xf numFmtId="4" fontId="5" fillId="0" borderId="21" xfId="0" applyNumberFormat="1" applyFont="1" applyBorder="1" applyAlignment="1">
      <alignment horizontal="center" vertical="center" shrinkToFit="1"/>
    </xf>
    <xf numFmtId="0" fontId="38" fillId="8" borderId="60" xfId="0" applyFont="1" applyFill="1" applyBorder="1" applyAlignment="1">
      <alignment horizontal="center" vertical="center" wrapText="1"/>
    </xf>
    <xf numFmtId="0" fontId="2" fillId="0" borderId="0" xfId="0" applyFont="1" applyAlignment="1">
      <alignment horizontal="left" vertical="top"/>
    </xf>
    <xf numFmtId="2" fontId="0" fillId="0" borderId="0" xfId="0" applyNumberFormat="1" applyAlignment="1">
      <alignment horizontal="left" vertical="top"/>
    </xf>
    <xf numFmtId="2" fontId="4" fillId="0" borderId="21" xfId="0" applyNumberFormat="1" applyFont="1" applyBorder="1" applyAlignment="1">
      <alignment horizontal="left" vertical="center" wrapText="1"/>
    </xf>
    <xf numFmtId="2" fontId="4" fillId="6" borderId="21" xfId="0" applyNumberFormat="1" applyFont="1" applyFill="1" applyBorder="1" applyAlignment="1">
      <alignment horizontal="left" vertical="center" wrapText="1"/>
    </xf>
    <xf numFmtId="0" fontId="4" fillId="0" borderId="21" xfId="0" applyFont="1" applyBorder="1" applyAlignment="1">
      <alignment horizontal="center" vertical="center" wrapText="1"/>
    </xf>
    <xf numFmtId="0" fontId="0" fillId="8" borderId="0" xfId="0" applyFill="1" applyAlignment="1">
      <alignment horizontal="left" vertical="top"/>
    </xf>
    <xf numFmtId="49" fontId="21" fillId="9" borderId="61" xfId="0" applyNumberFormat="1" applyFont="1" applyFill="1" applyBorder="1" applyAlignment="1">
      <alignment horizontal="right" vertical="center" wrapText="1"/>
    </xf>
    <xf numFmtId="49" fontId="21" fillId="9" borderId="28" xfId="0" applyNumberFormat="1" applyFont="1" applyFill="1" applyBorder="1" applyAlignment="1">
      <alignment horizontal="right" vertical="center" wrapText="1"/>
    </xf>
    <xf numFmtId="167" fontId="21" fillId="9" borderId="60" xfId="0" applyNumberFormat="1" applyFont="1" applyFill="1" applyBorder="1" applyAlignment="1">
      <alignment horizontal="center" vertical="center" wrapText="1"/>
    </xf>
    <xf numFmtId="0" fontId="0" fillId="0" borderId="0" xfId="0" applyBorder="1" applyAlignment="1">
      <alignment horizontal="left" vertical="top"/>
    </xf>
    <xf numFmtId="0" fontId="38" fillId="9" borderId="21" xfId="0" applyFont="1" applyFill="1" applyBorder="1" applyAlignment="1">
      <alignment horizontal="center" vertical="center"/>
    </xf>
    <xf numFmtId="0" fontId="36" fillId="9" borderId="46" xfId="0" applyFont="1" applyFill="1" applyBorder="1" applyAlignment="1">
      <alignment horizontal="center" vertical="top"/>
    </xf>
    <xf numFmtId="0" fontId="36" fillId="9" borderId="85" xfId="0" applyFont="1" applyFill="1" applyBorder="1" applyAlignment="1">
      <alignment horizontal="center" vertical="top"/>
    </xf>
    <xf numFmtId="0" fontId="36" fillId="9" borderId="21" xfId="0" applyFont="1" applyFill="1" applyBorder="1" applyAlignment="1">
      <alignment horizontal="center" vertical="top"/>
    </xf>
    <xf numFmtId="0" fontId="16" fillId="0" borderId="25" xfId="14" applyBorder="1" applyAlignment="1">
      <alignment wrapText="1"/>
    </xf>
    <xf numFmtId="0" fontId="16" fillId="0" borderId="26" xfId="14" applyBorder="1" applyAlignment="1">
      <alignment wrapText="1"/>
    </xf>
    <xf numFmtId="0" fontId="22" fillId="0" borderId="23" xfId="0" applyFont="1" applyBorder="1" applyAlignment="1">
      <alignment horizontal="center" vertical="top" wrapText="1"/>
    </xf>
    <xf numFmtId="0" fontId="22" fillId="0" borderId="46" xfId="0" applyFont="1" applyBorder="1" applyAlignment="1">
      <alignment horizontal="center" vertical="top" wrapText="1"/>
    </xf>
    <xf numFmtId="49" fontId="21" fillId="8" borderId="21" xfId="0" applyNumberFormat="1" applyFont="1" applyFill="1" applyBorder="1" applyAlignment="1">
      <alignment horizontal="right" vertical="center" wrapText="1"/>
    </xf>
    <xf numFmtId="49" fontId="21" fillId="8" borderId="61" xfId="0" applyNumberFormat="1" applyFont="1" applyFill="1" applyBorder="1" applyAlignment="1">
      <alignment horizontal="right" vertical="center" wrapText="1"/>
    </xf>
    <xf numFmtId="49" fontId="21" fillId="8" borderId="28" xfId="0" applyNumberFormat="1" applyFont="1" applyFill="1" applyBorder="1" applyAlignment="1">
      <alignment horizontal="right" vertical="center" wrapText="1"/>
    </xf>
    <xf numFmtId="49" fontId="21" fillId="8" borderId="60" xfId="0" applyNumberFormat="1" applyFont="1" applyFill="1" applyBorder="1" applyAlignment="1">
      <alignment horizontal="right" vertical="center" wrapText="1"/>
    </xf>
    <xf numFmtId="0" fontId="22" fillId="0" borderId="21" xfId="0" applyFont="1" applyBorder="1" applyAlignment="1">
      <alignment horizontal="center" vertical="center" wrapText="1"/>
    </xf>
    <xf numFmtId="0" fontId="22" fillId="0" borderId="0" xfId="0" applyFont="1" applyBorder="1" applyAlignment="1">
      <alignment horizontal="center" wrapText="1"/>
    </xf>
    <xf numFmtId="0" fontId="22" fillId="0" borderId="24" xfId="0" applyFont="1" applyBorder="1" applyAlignment="1">
      <alignment horizontal="center" wrapText="1"/>
    </xf>
    <xf numFmtId="0" fontId="22" fillId="0" borderId="44" xfId="0" applyFont="1" applyBorder="1" applyAlignment="1">
      <alignment horizontal="center" wrapText="1"/>
    </xf>
    <xf numFmtId="0" fontId="22" fillId="0" borderId="0" xfId="0" applyFont="1" applyBorder="1" applyAlignment="1">
      <alignment horizontal="center" vertical="top" wrapText="1"/>
    </xf>
    <xf numFmtId="0" fontId="22" fillId="0" borderId="0" xfId="0" applyFont="1" applyBorder="1" applyAlignment="1">
      <alignment horizontal="center" vertical="center" wrapText="1"/>
    </xf>
    <xf numFmtId="0" fontId="22" fillId="0" borderId="67" xfId="0" applyFont="1" applyBorder="1" applyAlignment="1">
      <alignment horizontal="center" vertical="center" wrapText="1"/>
    </xf>
    <xf numFmtId="0" fontId="0" fillId="0" borderId="0" xfId="0" applyAlignment="1">
      <alignment horizontal="left" vertical="top"/>
    </xf>
    <xf numFmtId="0" fontId="21" fillId="0" borderId="21" xfId="0" applyFont="1" applyFill="1" applyBorder="1" applyAlignment="1">
      <alignment horizontal="left" vertical="center"/>
    </xf>
    <xf numFmtId="0" fontId="19" fillId="0" borderId="21" xfId="3" applyFont="1" applyBorder="1" applyAlignment="1">
      <alignment horizontal="center" vertical="center"/>
    </xf>
    <xf numFmtId="0" fontId="20" fillId="0" borderId="21" xfId="3" applyFont="1" applyFill="1" applyBorder="1" applyAlignment="1">
      <alignment horizontal="center" vertical="center"/>
    </xf>
    <xf numFmtId="0" fontId="19" fillId="0" borderId="21" xfId="3" applyFont="1" applyFill="1" applyBorder="1" applyAlignment="1">
      <alignment horizontal="center" vertical="center"/>
    </xf>
    <xf numFmtId="0" fontId="21" fillId="0" borderId="61" xfId="0" applyFont="1" applyFill="1" applyBorder="1" applyAlignment="1">
      <alignment horizontal="left" vertical="center"/>
    </xf>
    <xf numFmtId="0" fontId="21" fillId="0" borderId="28" xfId="0" applyFont="1" applyFill="1" applyBorder="1" applyAlignment="1">
      <alignment horizontal="left" vertical="center"/>
    </xf>
    <xf numFmtId="0" fontId="21" fillId="0" borderId="60" xfId="0" applyFont="1" applyFill="1" applyBorder="1" applyAlignment="1">
      <alignment horizontal="left" vertical="center"/>
    </xf>
    <xf numFmtId="0" fontId="21" fillId="0" borderId="21" xfId="0" applyFont="1" applyFill="1" applyBorder="1" applyAlignment="1">
      <alignment horizontal="center" vertical="center"/>
    </xf>
    <xf numFmtId="0" fontId="21" fillId="0" borderId="61" xfId="0" applyFont="1" applyFill="1" applyBorder="1" applyAlignment="1">
      <alignment horizontal="left" vertical="center" wrapText="1"/>
    </xf>
    <xf numFmtId="0" fontId="21" fillId="0" borderId="28" xfId="0" applyFont="1" applyFill="1" applyBorder="1" applyAlignment="1">
      <alignment horizontal="left" vertical="center" wrapText="1"/>
    </xf>
    <xf numFmtId="0" fontId="21" fillId="0" borderId="60" xfId="0" applyFont="1" applyFill="1" applyBorder="1" applyAlignment="1">
      <alignment horizontal="left" vertical="center" wrapText="1"/>
    </xf>
    <xf numFmtId="0" fontId="21" fillId="0" borderId="21" xfId="0" applyFont="1" applyFill="1" applyBorder="1" applyAlignment="1">
      <alignment horizontal="right" vertical="center"/>
    </xf>
    <xf numFmtId="0" fontId="21" fillId="8" borderId="61" xfId="0" applyFont="1" applyFill="1" applyBorder="1" applyAlignment="1">
      <alignment horizontal="center" vertical="center" wrapText="1"/>
    </xf>
    <xf numFmtId="0" fontId="21" fillId="8" borderId="28" xfId="0" applyFont="1" applyFill="1" applyBorder="1" applyAlignment="1">
      <alignment horizontal="center" vertical="center" wrapText="1"/>
    </xf>
    <xf numFmtId="0" fontId="21" fillId="8" borderId="60" xfId="0" applyFont="1" applyFill="1" applyBorder="1" applyAlignment="1">
      <alignment horizontal="center" vertical="center" wrapText="1"/>
    </xf>
    <xf numFmtId="49" fontId="21" fillId="9" borderId="61" xfId="0" applyNumberFormat="1" applyFont="1" applyFill="1" applyBorder="1" applyAlignment="1">
      <alignment horizontal="center" vertical="center" wrapText="1"/>
    </xf>
    <xf numFmtId="49" fontId="21" fillId="9" borderId="28" xfId="0" applyNumberFormat="1" applyFont="1" applyFill="1" applyBorder="1" applyAlignment="1">
      <alignment horizontal="center" vertical="center" wrapText="1"/>
    </xf>
    <xf numFmtId="49" fontId="21" fillId="9" borderId="60" xfId="0" applyNumberFormat="1" applyFont="1" applyFill="1" applyBorder="1" applyAlignment="1">
      <alignment horizontal="center" vertical="center" wrapText="1"/>
    </xf>
    <xf numFmtId="0" fontId="35" fillId="8" borderId="61" xfId="0" applyFont="1" applyFill="1" applyBorder="1" applyAlignment="1">
      <alignment horizontal="center" vertical="top"/>
    </xf>
    <xf numFmtId="0" fontId="35" fillId="8" borderId="28" xfId="0" applyFont="1" applyFill="1" applyBorder="1" applyAlignment="1">
      <alignment horizontal="center" vertical="top"/>
    </xf>
    <xf numFmtId="0" fontId="35" fillId="8" borderId="60" xfId="0" applyFont="1" applyFill="1" applyBorder="1" applyAlignment="1">
      <alignment horizontal="center" vertical="top"/>
    </xf>
    <xf numFmtId="0" fontId="38" fillId="8" borderId="21" xfId="0" applyFont="1" applyFill="1" applyBorder="1" applyAlignment="1">
      <alignment horizontal="center" vertical="center"/>
    </xf>
    <xf numFmtId="0" fontId="8" fillId="10" borderId="68" xfId="18" applyFont="1" applyFill="1" applyBorder="1" applyAlignment="1">
      <alignment horizontal="center" vertical="center"/>
    </xf>
    <xf numFmtId="0" fontId="8" fillId="10" borderId="69" xfId="18" applyFont="1" applyFill="1" applyBorder="1" applyAlignment="1">
      <alignment horizontal="center" vertical="center"/>
    </xf>
    <xf numFmtId="0" fontId="8" fillId="10" borderId="70" xfId="18" applyFont="1" applyFill="1" applyBorder="1" applyAlignment="1">
      <alignment horizontal="center" vertical="center"/>
    </xf>
    <xf numFmtId="0" fontId="27" fillId="12" borderId="72" xfId="18" applyFont="1" applyFill="1" applyBorder="1" applyAlignment="1">
      <alignment horizontal="left" vertical="center" wrapText="1"/>
    </xf>
    <xf numFmtId="0" fontId="27" fillId="12" borderId="82" xfId="18" applyFont="1" applyFill="1" applyBorder="1" applyAlignment="1">
      <alignment horizontal="left" vertical="center" wrapText="1"/>
    </xf>
    <xf numFmtId="0" fontId="27" fillId="12" borderId="73" xfId="18" applyFont="1" applyFill="1" applyBorder="1" applyAlignment="1">
      <alignment horizontal="left" vertical="center" wrapText="1"/>
    </xf>
    <xf numFmtId="0" fontId="31" fillId="0" borderId="23" xfId="0" applyFont="1" applyBorder="1" applyAlignment="1" applyProtection="1">
      <alignment horizontal="center" wrapText="1"/>
    </xf>
    <xf numFmtId="10" fontId="8" fillId="12" borderId="71" xfId="19" applyNumberFormat="1" applyFont="1" applyFill="1" applyBorder="1" applyAlignment="1">
      <alignment horizontal="center" vertical="center"/>
    </xf>
    <xf numFmtId="10" fontId="8" fillId="12" borderId="80" xfId="19" applyNumberFormat="1" applyFont="1" applyFill="1" applyBorder="1" applyAlignment="1">
      <alignment horizontal="center" vertical="center"/>
    </xf>
    <xf numFmtId="10" fontId="8" fillId="13" borderId="71" xfId="19" applyNumberFormat="1" applyFont="1" applyFill="1" applyBorder="1" applyAlignment="1">
      <alignment horizontal="center" vertical="center"/>
    </xf>
    <xf numFmtId="10" fontId="8" fillId="13" borderId="80" xfId="19" applyNumberFormat="1" applyFont="1" applyFill="1" applyBorder="1" applyAlignment="1">
      <alignment horizontal="center" vertical="center"/>
    </xf>
    <xf numFmtId="10" fontId="8" fillId="12" borderId="72" xfId="19" applyNumberFormat="1" applyFont="1" applyFill="1" applyBorder="1" applyAlignment="1">
      <alignment horizontal="center" vertical="center"/>
    </xf>
    <xf numFmtId="10" fontId="8" fillId="12" borderId="73" xfId="19" applyNumberFormat="1" applyFont="1" applyFill="1" applyBorder="1" applyAlignment="1">
      <alignment horizontal="center" vertical="center"/>
    </xf>
    <xf numFmtId="10" fontId="8" fillId="12" borderId="75" xfId="19" applyNumberFormat="1" applyFont="1" applyFill="1" applyBorder="1" applyAlignment="1">
      <alignment horizontal="center" vertical="center"/>
    </xf>
    <xf numFmtId="10" fontId="8" fillId="12" borderId="76" xfId="19" applyNumberFormat="1" applyFont="1" applyFill="1" applyBorder="1" applyAlignment="1">
      <alignment horizontal="center" vertical="center"/>
    </xf>
    <xf numFmtId="0" fontId="27" fillId="0" borderId="68" xfId="18" applyFont="1" applyBorder="1" applyAlignment="1">
      <alignment horizontal="left" vertical="center"/>
    </xf>
    <xf numFmtId="0" fontId="27" fillId="0" borderId="69" xfId="18" applyFont="1" applyBorder="1" applyAlignment="1">
      <alignment horizontal="left" vertical="center"/>
    </xf>
    <xf numFmtId="0" fontId="27" fillId="0" borderId="70" xfId="18" applyFont="1" applyBorder="1" applyAlignment="1">
      <alignment horizontal="left" vertical="center"/>
    </xf>
    <xf numFmtId="0" fontId="8" fillId="0" borderId="72" xfId="18" applyFont="1" applyBorder="1" applyAlignment="1">
      <alignment horizontal="center" vertical="center"/>
    </xf>
    <xf numFmtId="0" fontId="8" fillId="0" borderId="73" xfId="18" applyFont="1" applyBorder="1" applyAlignment="1">
      <alignment horizontal="center" vertical="center"/>
    </xf>
    <xf numFmtId="0" fontId="8" fillId="0" borderId="75" xfId="18" applyFont="1" applyBorder="1" applyAlignment="1">
      <alignment horizontal="center" vertical="center"/>
    </xf>
    <xf numFmtId="0" fontId="8" fillId="0" borderId="76" xfId="18" applyFont="1" applyBorder="1" applyAlignment="1">
      <alignment horizontal="center" vertical="center"/>
    </xf>
    <xf numFmtId="0" fontId="29" fillId="10" borderId="72" xfId="18" applyFont="1" applyFill="1" applyBorder="1" applyAlignment="1">
      <alignment horizontal="center" vertical="center"/>
    </xf>
    <xf numFmtId="0" fontId="29" fillId="10" borderId="74" xfId="18" applyFont="1" applyFill="1" applyBorder="1" applyAlignment="1">
      <alignment horizontal="center" vertical="center"/>
    </xf>
    <xf numFmtId="0" fontId="29" fillId="10" borderId="73" xfId="18" applyFont="1" applyFill="1" applyBorder="1" applyAlignment="1">
      <alignment horizontal="center" vertical="center"/>
    </xf>
    <xf numFmtId="0" fontId="8" fillId="10" borderId="75" xfId="18" applyFont="1" applyFill="1" applyBorder="1" applyAlignment="1">
      <alignment horizontal="center" vertical="center"/>
    </xf>
    <xf numFmtId="0" fontId="8" fillId="10" borderId="77" xfId="18" applyFont="1" applyFill="1" applyBorder="1" applyAlignment="1">
      <alignment horizontal="center" vertical="center"/>
    </xf>
    <xf numFmtId="0" fontId="8" fillId="10" borderId="76" xfId="18" applyFont="1" applyFill="1" applyBorder="1" applyAlignment="1">
      <alignment horizontal="center" vertical="center"/>
    </xf>
    <xf numFmtId="0" fontId="27" fillId="0" borderId="68" xfId="18" applyFont="1" applyBorder="1" applyAlignment="1">
      <alignment horizontal="right" vertical="center"/>
    </xf>
    <xf numFmtId="0" fontId="27" fillId="0" borderId="70" xfId="18" applyFont="1" applyBorder="1" applyAlignment="1">
      <alignment horizontal="right" vertical="center"/>
    </xf>
    <xf numFmtId="10" fontId="30" fillId="0" borderId="68" xfId="19" applyNumberFormat="1" applyFont="1" applyBorder="1" applyAlignment="1">
      <alignment horizontal="center" vertical="center"/>
    </xf>
    <xf numFmtId="10" fontId="30" fillId="0" borderId="70" xfId="19" applyNumberFormat="1" applyFont="1" applyBorder="1" applyAlignment="1">
      <alignment horizontal="center" vertical="center"/>
    </xf>
    <xf numFmtId="170" fontId="8" fillId="0" borderId="78" xfId="19" applyNumberFormat="1" applyFont="1" applyBorder="1" applyAlignment="1">
      <alignment horizontal="center" vertical="center"/>
    </xf>
    <xf numFmtId="170" fontId="8" fillId="0" borderId="79" xfId="19" applyNumberFormat="1" applyFont="1" applyBorder="1" applyAlignment="1">
      <alignment horizontal="center" vertical="center"/>
    </xf>
    <xf numFmtId="170" fontId="8" fillId="0" borderId="81" xfId="19" applyNumberFormat="1" applyFont="1" applyBorder="1" applyAlignment="1">
      <alignment horizontal="center" vertical="center"/>
    </xf>
    <xf numFmtId="10" fontId="27" fillId="0" borderId="83" xfId="1" applyNumberFormat="1" applyFont="1" applyBorder="1" applyAlignment="1">
      <alignment horizontal="center" vertical="center"/>
    </xf>
    <xf numFmtId="10" fontId="27" fillId="0" borderId="84" xfId="1" applyNumberFormat="1" applyFont="1" applyBorder="1" applyAlignment="1">
      <alignment horizontal="center" vertical="center"/>
    </xf>
    <xf numFmtId="9" fontId="27" fillId="0" borderId="68" xfId="19" applyFont="1" applyBorder="1" applyAlignment="1">
      <alignment horizontal="center" vertical="center"/>
    </xf>
    <xf numFmtId="9" fontId="27" fillId="0" borderId="70" xfId="19" applyFont="1" applyBorder="1" applyAlignment="1">
      <alignment horizontal="center" vertical="center"/>
    </xf>
    <xf numFmtId="10" fontId="27" fillId="0" borderId="68" xfId="19" applyNumberFormat="1" applyFont="1" applyBorder="1" applyAlignment="1">
      <alignment horizontal="center" vertical="center"/>
    </xf>
    <xf numFmtId="10" fontId="27" fillId="0" borderId="70" xfId="19" applyNumberFormat="1" applyFont="1" applyBorder="1" applyAlignment="1">
      <alignment horizontal="center" vertical="center"/>
    </xf>
    <xf numFmtId="10" fontId="27" fillId="0" borderId="68" xfId="18" applyNumberFormat="1" applyFont="1" applyBorder="1" applyAlignment="1">
      <alignment horizontal="center" vertical="center"/>
    </xf>
    <xf numFmtId="10" fontId="27" fillId="0" borderId="70" xfId="18" applyNumberFormat="1" applyFont="1" applyBorder="1" applyAlignment="1">
      <alignment horizontal="center" vertical="center"/>
    </xf>
    <xf numFmtId="10" fontId="8" fillId="0" borderId="68" xfId="19" applyNumberFormat="1" applyFont="1" applyBorder="1" applyAlignment="1">
      <alignment horizontal="center" vertical="center"/>
    </xf>
    <xf numFmtId="10" fontId="8" fillId="0" borderId="70" xfId="19" applyNumberFormat="1" applyFont="1" applyBorder="1" applyAlignment="1">
      <alignment horizontal="center" vertical="center"/>
    </xf>
    <xf numFmtId="10" fontId="27" fillId="12" borderId="68" xfId="19" applyNumberFormat="1" applyFont="1" applyFill="1" applyBorder="1" applyAlignment="1">
      <alignment horizontal="center" vertical="center"/>
    </xf>
    <xf numFmtId="10" fontId="27" fillId="12" borderId="70" xfId="19" applyNumberFormat="1" applyFont="1" applyFill="1" applyBorder="1" applyAlignment="1">
      <alignment horizontal="center" vertical="center"/>
    </xf>
    <xf numFmtId="0" fontId="34" fillId="0" borderId="0" xfId="0" applyFont="1" applyAlignment="1">
      <alignment horizontal="center"/>
    </xf>
    <xf numFmtId="0" fontId="24" fillId="10" borderId="68" xfId="18" applyFont="1" applyFill="1" applyBorder="1" applyAlignment="1">
      <alignment horizontal="center" vertical="center" wrapText="1"/>
    </xf>
    <xf numFmtId="0" fontId="24" fillId="10" borderId="69" xfId="18" applyFont="1" applyFill="1" applyBorder="1" applyAlignment="1">
      <alignment horizontal="center" vertical="center" wrapText="1"/>
    </xf>
    <xf numFmtId="0" fontId="24" fillId="10" borderId="70" xfId="18" applyFont="1" applyFill="1" applyBorder="1" applyAlignment="1">
      <alignment horizontal="center" vertical="center" wrapText="1"/>
    </xf>
    <xf numFmtId="0" fontId="25" fillId="11" borderId="71" xfId="18" applyFont="1" applyFill="1" applyBorder="1" applyAlignment="1">
      <alignment horizontal="center" vertical="center" wrapText="1"/>
    </xf>
    <xf numFmtId="0" fontId="25" fillId="11" borderId="68" xfId="18" applyFont="1" applyFill="1" applyBorder="1" applyAlignment="1">
      <alignment horizontal="center" vertical="center" wrapText="1"/>
    </xf>
    <xf numFmtId="0" fontId="25" fillId="11" borderId="69" xfId="18" applyFont="1" applyFill="1" applyBorder="1" applyAlignment="1">
      <alignment horizontal="center" vertical="center" wrapText="1"/>
    </xf>
    <xf numFmtId="0" fontId="25" fillId="11" borderId="70" xfId="18" applyFont="1" applyFill="1" applyBorder="1" applyAlignment="1">
      <alignment horizontal="center" vertical="center" wrapText="1"/>
    </xf>
    <xf numFmtId="0" fontId="5" fillId="0" borderId="61" xfId="0" applyFont="1" applyBorder="1" applyAlignment="1">
      <alignment horizontal="center" vertical="center"/>
    </xf>
    <xf numFmtId="0" fontId="5" fillId="0" borderId="28" xfId="0" applyFont="1" applyBorder="1" applyAlignment="1">
      <alignment horizontal="center" vertical="center"/>
    </xf>
    <xf numFmtId="0" fontId="5" fillId="0" borderId="60" xfId="0" applyFont="1" applyBorder="1" applyAlignment="1">
      <alignment horizontal="center" vertical="center"/>
    </xf>
    <xf numFmtId="0" fontId="5" fillId="2" borderId="1" xfId="0" applyFont="1" applyFill="1" applyBorder="1" applyAlignment="1">
      <alignment horizontal="left" vertical="center" wrapText="1"/>
    </xf>
    <xf numFmtId="0" fontId="5" fillId="2" borderId="8" xfId="0" applyFont="1" applyFill="1" applyBorder="1" applyAlignment="1">
      <alignment horizontal="left" vertical="center" wrapText="1"/>
    </xf>
    <xf numFmtId="2" fontId="5" fillId="4" borderId="2" xfId="0" applyNumberFormat="1"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38" xfId="0" applyFont="1" applyFill="1" applyBorder="1" applyAlignment="1">
      <alignment horizontal="left" vertical="center" wrapText="1"/>
    </xf>
    <xf numFmtId="0" fontId="5" fillId="4" borderId="9"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5" fillId="4" borderId="31" xfId="0" applyFont="1" applyFill="1" applyBorder="1" applyAlignment="1">
      <alignment horizontal="left" vertical="center" wrapText="1"/>
    </xf>
    <xf numFmtId="0" fontId="3" fillId="0" borderId="43"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43" xfId="0" applyFont="1" applyBorder="1" applyAlignment="1">
      <alignment horizontal="left" vertical="center" wrapText="1"/>
    </xf>
    <xf numFmtId="0" fontId="5" fillId="0" borderId="15" xfId="0" applyFont="1" applyBorder="1" applyAlignment="1">
      <alignment horizontal="left" vertical="center" wrapText="1"/>
    </xf>
    <xf numFmtId="0" fontId="3" fillId="0" borderId="30" xfId="0" applyFont="1" applyBorder="1" applyAlignment="1">
      <alignment horizontal="right" vertical="center" wrapText="1"/>
    </xf>
    <xf numFmtId="0" fontId="3" fillId="0" borderId="10" xfId="0" applyFont="1" applyBorder="1" applyAlignment="1">
      <alignment horizontal="right" vertical="center" wrapText="1"/>
    </xf>
    <xf numFmtId="0" fontId="3" fillId="0" borderId="11" xfId="0" applyFont="1" applyBorder="1" applyAlignment="1">
      <alignment horizontal="right" vertical="center" wrapText="1"/>
    </xf>
    <xf numFmtId="0" fontId="5" fillId="4" borderId="2" xfId="0" applyFont="1" applyFill="1" applyBorder="1" applyAlignment="1">
      <alignment horizontal="left" vertical="center" wrapText="1"/>
    </xf>
    <xf numFmtId="0" fontId="3" fillId="6" borderId="61" xfId="0" applyFont="1" applyFill="1" applyBorder="1" applyAlignment="1">
      <alignment horizontal="left" vertical="center" wrapText="1"/>
    </xf>
    <xf numFmtId="0" fontId="3" fillId="6" borderId="28" xfId="0" applyFont="1" applyFill="1" applyBorder="1" applyAlignment="1">
      <alignment horizontal="left" vertical="center" wrapText="1"/>
    </xf>
    <xf numFmtId="0" fontId="3" fillId="6" borderId="60" xfId="0" applyFont="1" applyFill="1" applyBorder="1" applyAlignment="1">
      <alignment horizontal="left" vertical="center" wrapText="1"/>
    </xf>
    <xf numFmtId="0" fontId="3" fillId="6" borderId="61" xfId="0" applyFont="1" applyFill="1" applyBorder="1" applyAlignment="1">
      <alignment vertical="center" wrapText="1"/>
    </xf>
    <xf numFmtId="0" fontId="3" fillId="6" borderId="28" xfId="0" applyFont="1" applyFill="1" applyBorder="1" applyAlignment="1">
      <alignment vertical="center" wrapText="1"/>
    </xf>
    <xf numFmtId="0" fontId="3" fillId="6" borderId="60" xfId="0" applyFont="1" applyFill="1" applyBorder="1" applyAlignment="1">
      <alignment vertical="center" wrapText="1"/>
    </xf>
    <xf numFmtId="0" fontId="3" fillId="0" borderId="6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60" xfId="0" applyFont="1" applyBorder="1" applyAlignment="1">
      <alignment horizontal="center" vertical="center" wrapText="1"/>
    </xf>
    <xf numFmtId="0" fontId="5" fillId="2" borderId="5" xfId="0" applyFont="1" applyFill="1" applyBorder="1" applyAlignment="1">
      <alignment horizontal="left" vertical="center" wrapText="1"/>
    </xf>
    <xf numFmtId="0" fontId="5" fillId="4" borderId="6" xfId="0" applyFont="1" applyFill="1" applyBorder="1" applyAlignment="1">
      <alignment horizontal="left" vertical="center" wrapText="1"/>
    </xf>
    <xf numFmtId="0" fontId="5" fillId="4" borderId="0" xfId="0" applyFont="1" applyFill="1" applyBorder="1" applyAlignment="1">
      <alignment horizontal="left" vertical="center" wrapText="1"/>
    </xf>
    <xf numFmtId="0" fontId="5" fillId="4" borderId="20" xfId="0" applyFont="1" applyFill="1" applyBorder="1" applyAlignment="1">
      <alignment horizontal="left" vertical="center" wrapText="1"/>
    </xf>
    <xf numFmtId="0" fontId="3" fillId="0" borderId="19" xfId="0" applyFont="1" applyBorder="1" applyAlignment="1">
      <alignment horizontal="right" vertical="center" wrapText="1"/>
    </xf>
    <xf numFmtId="0" fontId="3" fillId="0" borderId="0" xfId="0" applyFont="1" applyBorder="1" applyAlignment="1">
      <alignment horizontal="right" vertical="center" wrapText="1"/>
    </xf>
    <xf numFmtId="0" fontId="3" fillId="0" borderId="7" xfId="0" applyFont="1" applyBorder="1" applyAlignment="1">
      <alignment horizontal="right" vertical="center" wrapText="1"/>
    </xf>
    <xf numFmtId="0" fontId="3" fillId="6" borderId="19"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20" xfId="0" applyFont="1" applyFill="1" applyBorder="1" applyAlignment="1">
      <alignment horizontal="left" vertical="center" wrapText="1"/>
    </xf>
    <xf numFmtId="0" fontId="3" fillId="0" borderId="19" xfId="0" applyFont="1" applyBorder="1" applyAlignment="1">
      <alignment horizontal="center" vertical="center" wrapText="1"/>
    </xf>
    <xf numFmtId="0" fontId="3" fillId="0" borderId="0" xfId="0" applyFont="1" applyAlignment="1">
      <alignment horizontal="center" vertical="center" wrapText="1"/>
    </xf>
    <xf numFmtId="0" fontId="3" fillId="0" borderId="14" xfId="0" applyFont="1" applyBorder="1" applyAlignment="1">
      <alignment horizontal="center" vertical="center" wrapText="1"/>
    </xf>
    <xf numFmtId="0" fontId="3" fillId="0" borderId="42" xfId="0" applyFont="1" applyBorder="1" applyAlignment="1">
      <alignment horizontal="center" vertical="center" wrapText="1"/>
    </xf>
    <xf numFmtId="0" fontId="5" fillId="0" borderId="61"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60" xfId="0" applyFont="1" applyBorder="1" applyAlignment="1">
      <alignment horizontal="center" vertical="center" wrapText="1"/>
    </xf>
    <xf numFmtId="0" fontId="3" fillId="0" borderId="43" xfId="0" applyFont="1" applyBorder="1" applyAlignment="1">
      <alignment horizontal="right" vertical="center" wrapText="1"/>
    </xf>
    <xf numFmtId="0" fontId="3" fillId="0" borderId="14" xfId="0" applyFont="1" applyBorder="1" applyAlignment="1">
      <alignment horizontal="right" vertical="center" wrapText="1"/>
    </xf>
    <xf numFmtId="0" fontId="3" fillId="0" borderId="15" xfId="0" applyFont="1" applyBorder="1" applyAlignment="1">
      <alignment horizontal="right" vertical="center" wrapText="1"/>
    </xf>
    <xf numFmtId="2" fontId="5" fillId="4" borderId="6" xfId="0" applyNumberFormat="1" applyFont="1" applyFill="1" applyBorder="1" applyAlignment="1">
      <alignment horizontal="left" vertical="center" wrapText="1"/>
    </xf>
    <xf numFmtId="0" fontId="5" fillId="0" borderId="14" xfId="0" applyFont="1" applyBorder="1" applyAlignment="1">
      <alignment horizontal="left" vertical="center" wrapText="1"/>
    </xf>
    <xf numFmtId="0" fontId="3" fillId="0" borderId="37" xfId="0" applyFont="1" applyBorder="1" applyAlignment="1">
      <alignment horizontal="center" vertical="center" wrapText="1"/>
    </xf>
    <xf numFmtId="0" fontId="3" fillId="0" borderId="3" xfId="0" applyFont="1" applyBorder="1" applyAlignment="1">
      <alignment horizontal="center" vertical="center" wrapText="1"/>
    </xf>
    <xf numFmtId="0" fontId="13" fillId="7" borderId="39" xfId="0" applyFont="1" applyFill="1" applyBorder="1" applyAlignment="1">
      <alignment horizontal="center" vertical="center" wrapText="1"/>
    </xf>
    <xf numFmtId="0" fontId="13" fillId="7" borderId="40" xfId="0" applyFont="1" applyFill="1" applyBorder="1" applyAlignment="1">
      <alignment horizontal="center" vertical="center" wrapText="1"/>
    </xf>
    <xf numFmtId="0" fontId="13" fillId="7" borderId="41" xfId="0" applyFont="1" applyFill="1" applyBorder="1" applyAlignment="1">
      <alignment horizontal="center" vertical="center" wrapText="1"/>
    </xf>
    <xf numFmtId="0" fontId="5" fillId="0" borderId="13" xfId="0" applyFont="1" applyBorder="1" applyAlignment="1">
      <alignment horizontal="left" vertical="center" wrapText="1"/>
    </xf>
    <xf numFmtId="0" fontId="5" fillId="0" borderId="42" xfId="0" applyFont="1" applyBorder="1" applyAlignment="1">
      <alignment horizontal="left" vertical="center" wrapText="1"/>
    </xf>
    <xf numFmtId="0" fontId="14" fillId="7" borderId="43"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42" xfId="0" applyFont="1" applyFill="1" applyBorder="1" applyAlignment="1">
      <alignment horizontal="center" vertical="center" wrapText="1"/>
    </xf>
    <xf numFmtId="0" fontId="3" fillId="6" borderId="43" xfId="0" applyFont="1" applyFill="1" applyBorder="1" applyAlignment="1">
      <alignment horizontal="left" vertical="center" wrapText="1"/>
    </xf>
    <xf numFmtId="0" fontId="3" fillId="6" borderId="14" xfId="0" applyFont="1" applyFill="1" applyBorder="1" applyAlignment="1">
      <alignment horizontal="left" vertical="center" wrapText="1"/>
    </xf>
    <xf numFmtId="0" fontId="3" fillId="6" borderId="42" xfId="0" applyFont="1" applyFill="1" applyBorder="1" applyAlignment="1">
      <alignment horizontal="left" vertical="center" wrapText="1"/>
    </xf>
    <xf numFmtId="0" fontId="3" fillId="6" borderId="30" xfId="0" applyFont="1" applyFill="1" applyBorder="1" applyAlignment="1">
      <alignment horizontal="left" vertical="center" wrapText="1"/>
    </xf>
    <xf numFmtId="0" fontId="3" fillId="6" borderId="10" xfId="0" applyFont="1" applyFill="1" applyBorder="1" applyAlignment="1">
      <alignment horizontal="left" vertical="center" wrapText="1"/>
    </xf>
    <xf numFmtId="0" fontId="3" fillId="6" borderId="31" xfId="0" applyFont="1" applyFill="1" applyBorder="1" applyAlignment="1">
      <alignment horizontal="left" vertical="center" wrapText="1"/>
    </xf>
    <xf numFmtId="0" fontId="3" fillId="0" borderId="21" xfId="0" applyFont="1" applyBorder="1" applyAlignment="1">
      <alignment horizontal="center" vertical="center" wrapText="1"/>
    </xf>
    <xf numFmtId="0" fontId="3" fillId="0" borderId="15" xfId="0" applyFont="1" applyBorder="1" applyAlignment="1">
      <alignment horizontal="left" vertical="center" wrapText="1"/>
    </xf>
    <xf numFmtId="0" fontId="3" fillId="0" borderId="37" xfId="0" applyFont="1" applyBorder="1" applyAlignment="1">
      <alignment horizontal="right" vertical="center" wrapText="1"/>
    </xf>
    <xf numFmtId="0" fontId="3" fillId="0" borderId="3" xfId="0" applyFont="1" applyBorder="1" applyAlignment="1">
      <alignment horizontal="right" vertical="center" wrapText="1"/>
    </xf>
    <xf numFmtId="0" fontId="3" fillId="0" borderId="4" xfId="0" applyFont="1" applyBorder="1" applyAlignment="1">
      <alignment horizontal="right" vertical="center" wrapText="1"/>
    </xf>
    <xf numFmtId="0" fontId="5" fillId="0" borderId="32"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52" xfId="0" applyFont="1" applyBorder="1" applyAlignment="1">
      <alignment horizontal="center" vertical="center" wrapText="1"/>
    </xf>
    <xf numFmtId="0" fontId="37" fillId="15" borderId="43" xfId="0" applyFont="1" applyFill="1" applyBorder="1" applyAlignment="1">
      <alignment horizontal="center" vertical="center" wrapText="1"/>
    </xf>
    <xf numFmtId="0" fontId="37" fillId="15" borderId="14" xfId="0" applyFont="1" applyFill="1" applyBorder="1" applyAlignment="1">
      <alignment horizontal="center" vertical="center" wrapText="1"/>
    </xf>
    <xf numFmtId="0" fontId="3" fillId="9" borderId="61" xfId="0" applyFont="1" applyFill="1" applyBorder="1" applyAlignment="1">
      <alignment horizontal="center" vertical="center" wrapText="1"/>
    </xf>
    <xf numFmtId="0" fontId="3" fillId="9" borderId="28" xfId="0" applyFont="1" applyFill="1" applyBorder="1" applyAlignment="1">
      <alignment horizontal="center" vertical="center" wrapText="1"/>
    </xf>
    <xf numFmtId="0" fontId="3" fillId="9" borderId="60" xfId="0" applyFont="1" applyFill="1" applyBorder="1" applyAlignment="1">
      <alignment horizontal="center" vertical="center" wrapText="1"/>
    </xf>
    <xf numFmtId="0" fontId="3" fillId="0" borderId="4" xfId="0" applyFont="1" applyBorder="1" applyAlignment="1">
      <alignment horizontal="center" vertical="center" wrapText="1"/>
    </xf>
    <xf numFmtId="0" fontId="5" fillId="0" borderId="29" xfId="0" applyFont="1" applyBorder="1" applyAlignment="1">
      <alignment horizontal="left" vertical="center" wrapText="1"/>
    </xf>
    <xf numFmtId="0" fontId="5" fillId="0" borderId="21" xfId="0" applyFont="1" applyBorder="1" applyAlignment="1">
      <alignment horizontal="left" vertical="center" wrapText="1"/>
    </xf>
    <xf numFmtId="0" fontId="34" fillId="8" borderId="61" xfId="0" applyFont="1" applyFill="1" applyBorder="1" applyAlignment="1">
      <alignment horizontal="center" vertical="center"/>
    </xf>
    <xf numFmtId="0" fontId="34" fillId="8" borderId="28" xfId="0" applyFont="1" applyFill="1" applyBorder="1" applyAlignment="1">
      <alignment horizontal="center" vertical="center"/>
    </xf>
    <xf numFmtId="0" fontId="34" fillId="8" borderId="60" xfId="0" applyFont="1" applyFill="1" applyBorder="1" applyAlignment="1">
      <alignment horizontal="center" vertical="center"/>
    </xf>
    <xf numFmtId="0" fontId="39" fillId="0" borderId="22" xfId="0" applyFont="1" applyBorder="1" applyAlignment="1">
      <alignment horizontal="center" vertical="center"/>
    </xf>
    <xf numFmtId="0" fontId="39" fillId="0" borderId="24" xfId="0" applyFont="1" applyBorder="1" applyAlignment="1">
      <alignment horizontal="center" vertical="center"/>
    </xf>
    <xf numFmtId="0" fontId="39" fillId="0" borderId="44" xfId="0" applyFont="1" applyBorder="1" applyAlignment="1">
      <alignment horizontal="center" vertical="center"/>
    </xf>
    <xf numFmtId="0" fontId="39" fillId="0" borderId="61" xfId="0" applyFont="1" applyBorder="1" applyAlignment="1">
      <alignment horizontal="left" vertical="top"/>
    </xf>
    <xf numFmtId="0" fontId="39" fillId="0" borderId="28" xfId="0" applyFont="1" applyBorder="1" applyAlignment="1">
      <alignment horizontal="left" vertical="top"/>
    </xf>
    <xf numFmtId="0" fontId="39" fillId="0" borderId="60" xfId="0" applyFont="1" applyBorder="1" applyAlignment="1">
      <alignment horizontal="left" vertical="top"/>
    </xf>
    <xf numFmtId="0" fontId="39" fillId="0" borderId="22" xfId="0" applyFont="1" applyBorder="1" applyAlignment="1">
      <alignment horizontal="left" vertical="top"/>
    </xf>
    <xf numFmtId="0" fontId="39" fillId="0" borderId="24" xfId="0" applyFont="1" applyBorder="1" applyAlignment="1">
      <alignment horizontal="left" vertical="top"/>
    </xf>
    <xf numFmtId="0" fontId="39" fillId="0" borderId="44" xfId="0" applyFont="1" applyBorder="1" applyAlignment="1">
      <alignment horizontal="left" vertical="top"/>
    </xf>
    <xf numFmtId="0" fontId="39" fillId="0" borderId="66" xfId="0" applyFont="1" applyBorder="1" applyAlignment="1">
      <alignment horizontal="left" vertical="center"/>
    </xf>
    <xf numFmtId="0" fontId="39" fillId="0" borderId="0" xfId="0" applyFont="1" applyBorder="1" applyAlignment="1">
      <alignment horizontal="left" vertical="center"/>
    </xf>
    <xf numFmtId="0" fontId="39" fillId="0" borderId="67" xfId="0" applyFont="1" applyBorder="1" applyAlignment="1">
      <alignment horizontal="left" vertical="center"/>
    </xf>
    <xf numFmtId="0" fontId="39" fillId="0" borderId="66" xfId="0" applyFont="1" applyBorder="1" applyAlignment="1">
      <alignment horizontal="left" vertical="center" wrapText="1"/>
    </xf>
    <xf numFmtId="0" fontId="39" fillId="0" borderId="0" xfId="0" applyFont="1" applyBorder="1" applyAlignment="1">
      <alignment horizontal="left" vertical="center" wrapText="1"/>
    </xf>
    <xf numFmtId="0" fontId="39" fillId="0" borderId="67" xfId="0" applyFont="1" applyBorder="1" applyAlignment="1">
      <alignment horizontal="left" vertical="center" wrapText="1"/>
    </xf>
    <xf numFmtId="0" fontId="39" fillId="0" borderId="51" xfId="0" applyFont="1" applyBorder="1" applyAlignment="1">
      <alignment horizontal="center" vertical="center"/>
    </xf>
    <xf numFmtId="0" fontId="39" fillId="0" borderId="85" xfId="0" applyFont="1" applyBorder="1" applyAlignment="1">
      <alignment horizontal="center" vertical="center"/>
    </xf>
    <xf numFmtId="0" fontId="39" fillId="0" borderId="51" xfId="0" applyFont="1" applyBorder="1" applyAlignment="1">
      <alignment horizontal="left" vertical="center"/>
    </xf>
    <xf numFmtId="0" fontId="39" fillId="0" borderId="85" xfId="0" applyFont="1" applyBorder="1" applyAlignment="1">
      <alignment horizontal="left" vertical="center"/>
    </xf>
    <xf numFmtId="0" fontId="39" fillId="0" borderId="45" xfId="0" applyFont="1" applyBorder="1" applyAlignment="1">
      <alignment horizontal="center" vertical="center"/>
    </xf>
    <xf numFmtId="0" fontId="39" fillId="0" borderId="46" xfId="0" applyFont="1" applyBorder="1" applyAlignment="1">
      <alignment horizontal="center" vertical="center"/>
    </xf>
    <xf numFmtId="0" fontId="39" fillId="0" borderId="45" xfId="0" applyFont="1" applyBorder="1" applyAlignment="1">
      <alignment horizontal="left" vertical="center" wrapText="1"/>
    </xf>
    <xf numFmtId="0" fontId="39" fillId="0" borderId="23" xfId="0" applyFont="1" applyBorder="1" applyAlignment="1">
      <alignment horizontal="left" vertical="center" wrapText="1"/>
    </xf>
    <xf numFmtId="0" fontId="39" fillId="0" borderId="46" xfId="0" applyFont="1" applyBorder="1" applyAlignment="1">
      <alignment horizontal="left" vertical="center" wrapText="1"/>
    </xf>
    <xf numFmtId="2" fontId="42" fillId="0" borderId="54" xfId="20" applyNumberFormat="1" applyFont="1" applyBorder="1" applyAlignment="1">
      <alignment horizontal="left" vertical="center"/>
    </xf>
    <xf numFmtId="2" fontId="42" fillId="0" borderId="55" xfId="20" applyNumberFormat="1" applyFont="1" applyBorder="1" applyAlignment="1">
      <alignment horizontal="left" vertical="center"/>
    </xf>
    <xf numFmtId="2" fontId="42" fillId="0" borderId="86" xfId="20" applyNumberFormat="1" applyFont="1" applyBorder="1" applyAlignment="1">
      <alignment horizontal="left" vertical="center"/>
    </xf>
    <xf numFmtId="0" fontId="43" fillId="0" borderId="0" xfId="0" applyFont="1" applyAlignment="1">
      <alignment horizontal="center" vertical="center" wrapText="1"/>
    </xf>
    <xf numFmtId="0" fontId="31" fillId="0" borderId="0" xfId="0" applyFont="1" applyAlignment="1">
      <alignment horizontal="center" wrapText="1"/>
    </xf>
    <xf numFmtId="2" fontId="44" fillId="0" borderId="21" xfId="20" applyNumberFormat="1" applyFont="1" applyBorder="1" applyAlignment="1" applyProtection="1">
      <alignment horizontal="center"/>
      <protection locked="0"/>
    </xf>
    <xf numFmtId="0" fontId="6" fillId="8" borderId="22" xfId="0" applyFont="1" applyFill="1" applyBorder="1" applyAlignment="1">
      <alignment horizontal="left" vertical="center" wrapText="1"/>
    </xf>
    <xf numFmtId="0" fontId="6" fillId="8" borderId="44" xfId="0" applyFont="1" applyFill="1" applyBorder="1" applyAlignment="1">
      <alignment horizontal="left" vertical="center" wrapText="1"/>
    </xf>
    <xf numFmtId="0" fontId="22" fillId="16" borderId="61" xfId="0" applyFont="1" applyFill="1" applyBorder="1" applyAlignment="1">
      <alignment horizontal="left" vertical="center" wrapText="1"/>
    </xf>
    <xf numFmtId="0" fontId="22" fillId="16" borderId="60" xfId="0" applyFont="1" applyFill="1" applyBorder="1" applyAlignment="1">
      <alignment horizontal="left" vertical="center" wrapText="1"/>
    </xf>
    <xf numFmtId="2" fontId="40" fillId="0" borderId="21" xfId="20" applyNumberFormat="1" applyFont="1" applyBorder="1" applyAlignment="1">
      <alignment horizontal="center" textRotation="255"/>
    </xf>
    <xf numFmtId="2" fontId="44" fillId="0" borderId="21" xfId="20" applyNumberFormat="1" applyFont="1" applyBorder="1" applyAlignment="1">
      <alignment horizontal="center" vertical="center" wrapText="1"/>
    </xf>
    <xf numFmtId="2" fontId="44" fillId="0" borderId="21" xfId="20" applyNumberFormat="1" applyFont="1" applyBorder="1" applyAlignment="1">
      <alignment horizontal="center" vertical="center"/>
    </xf>
    <xf numFmtId="2" fontId="41" fillId="0" borderId="49" xfId="20" applyNumberFormat="1" applyFont="1" applyBorder="1" applyAlignment="1">
      <alignment horizontal="left" vertical="center"/>
    </xf>
    <xf numFmtId="2" fontId="41" fillId="0" borderId="47" xfId="20" applyNumberFormat="1" applyFont="1" applyBorder="1" applyAlignment="1">
      <alignment horizontal="left" vertical="center"/>
    </xf>
    <xf numFmtId="2" fontId="41" fillId="0" borderId="48" xfId="20" applyNumberFormat="1" applyFont="1" applyBorder="1" applyAlignment="1">
      <alignment horizontal="left" vertical="center"/>
    </xf>
    <xf numFmtId="0" fontId="17" fillId="7" borderId="16" xfId="14" applyFont="1" applyFill="1" applyBorder="1" applyAlignment="1">
      <alignment horizontal="center" vertical="center"/>
    </xf>
    <xf numFmtId="0" fontId="17" fillId="7" borderId="17" xfId="14" applyFont="1" applyFill="1" applyBorder="1" applyAlignment="1">
      <alignment horizontal="center" vertical="center"/>
    </xf>
    <xf numFmtId="0" fontId="17" fillId="7" borderId="18" xfId="14" applyFont="1" applyFill="1" applyBorder="1" applyAlignment="1">
      <alignment horizontal="center" vertical="center"/>
    </xf>
    <xf numFmtId="0" fontId="17" fillId="7" borderId="19" xfId="14" applyFont="1" applyFill="1" applyBorder="1" applyAlignment="1">
      <alignment horizontal="center" vertical="center"/>
    </xf>
    <xf numFmtId="0" fontId="17" fillId="7" borderId="20" xfId="14" applyFont="1" applyFill="1" applyBorder="1" applyAlignment="1">
      <alignment horizontal="center" vertical="center"/>
    </xf>
    <xf numFmtId="0" fontId="6" fillId="8" borderId="53" xfId="14" applyFont="1" applyFill="1" applyBorder="1" applyAlignment="1">
      <alignment horizontal="center" vertical="center"/>
    </xf>
    <xf numFmtId="0" fontId="6" fillId="8" borderId="56" xfId="14" applyFont="1" applyFill="1" applyBorder="1" applyAlignment="1">
      <alignment horizontal="center" vertical="center"/>
    </xf>
    <xf numFmtId="0" fontId="6" fillId="8" borderId="54" xfId="14" applyFont="1" applyFill="1" applyBorder="1" applyAlignment="1">
      <alignment horizontal="center" vertical="center"/>
    </xf>
    <xf numFmtId="0" fontId="6" fillId="8" borderId="55" xfId="14" applyFont="1" applyFill="1" applyBorder="1" applyAlignment="1">
      <alignment horizontal="center" vertical="center"/>
    </xf>
    <xf numFmtId="0" fontId="17" fillId="7" borderId="0" xfId="14" applyFont="1" applyFill="1" applyBorder="1" applyAlignment="1">
      <alignment horizontal="center" vertical="center"/>
    </xf>
    <xf numFmtId="0" fontId="6" fillId="8" borderId="50" xfId="14" applyFont="1" applyFill="1" applyBorder="1" applyAlignment="1">
      <alignment horizontal="center" vertical="center" wrapText="1"/>
    </xf>
    <xf numFmtId="0" fontId="6" fillId="8" borderId="59" xfId="14" applyFont="1" applyFill="1" applyBorder="1" applyAlignment="1">
      <alignment horizontal="center" vertical="center" wrapText="1"/>
    </xf>
    <xf numFmtId="165" fontId="7" fillId="0" borderId="63" xfId="7" applyBorder="1" applyAlignment="1">
      <alignment horizontal="center" vertical="center"/>
    </xf>
    <xf numFmtId="0" fontId="7" fillId="0" borderId="0" xfId="14" applyFont="1" applyBorder="1" applyAlignment="1">
      <alignment vertical="center" wrapText="1"/>
    </xf>
    <xf numFmtId="0" fontId="7" fillId="0" borderId="0" xfId="14" applyFont="1" applyBorder="1" applyAlignment="1">
      <alignment vertical="center"/>
    </xf>
    <xf numFmtId="0" fontId="16" fillId="0" borderId="0" xfId="14" applyBorder="1"/>
    <xf numFmtId="0" fontId="16" fillId="0" borderId="0" xfId="14" applyBorder="1" applyAlignment="1">
      <alignment horizontal="center" wrapText="1"/>
    </xf>
    <xf numFmtId="0" fontId="16" fillId="0" borderId="20" xfId="14" applyBorder="1" applyAlignment="1">
      <alignment wrapText="1"/>
    </xf>
  </cellXfs>
  <cellStyles count="21">
    <cellStyle name="Moeda" xfId="6" builtinId="4"/>
    <cellStyle name="Moeda 2" xfId="15"/>
    <cellStyle name="Moeda 4" xfId="7"/>
    <cellStyle name="Normal" xfId="0" builtinId="0"/>
    <cellStyle name="Normal 10" xfId="18"/>
    <cellStyle name="Normal 2" xfId="12"/>
    <cellStyle name="Normal 2 2" xfId="3"/>
    <cellStyle name="Normal 2 2 2" xfId="10"/>
    <cellStyle name="Normal 3" xfId="14"/>
    <cellStyle name="Normal 7" xfId="8"/>
    <cellStyle name="Normal 9" xfId="4"/>
    <cellStyle name="Normal_Plan1" xfId="20"/>
    <cellStyle name="Porcentagem" xfId="1" builtinId="5"/>
    <cellStyle name="Porcentagem 2" xfId="2"/>
    <cellStyle name="Porcentagem 2 2" xfId="19"/>
    <cellStyle name="Porcentagem 3" xfId="13"/>
    <cellStyle name="Porcentagem 9" xfId="9"/>
    <cellStyle name="Separador de milhares 2" xfId="17"/>
    <cellStyle name="Separador de milhares 5" xfId="5"/>
    <cellStyle name="Vírgula" xfId="16" builtinId="3"/>
    <cellStyle name="Vírgula 2" xfId="1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1096494</xdr:colOff>
      <xdr:row>0</xdr:row>
      <xdr:rowOff>112059</xdr:rowOff>
    </xdr:from>
    <xdr:to>
      <xdr:col>6</xdr:col>
      <xdr:colOff>750793</xdr:colOff>
      <xdr:row>1</xdr:row>
      <xdr:rowOff>1</xdr:rowOff>
    </xdr:to>
    <xdr:sp macro="" textlink="">
      <xdr:nvSpPr>
        <xdr:cNvPr id="5" name="Text Box 6">
          <a:extLst>
            <a:ext uri="{FF2B5EF4-FFF2-40B4-BE49-F238E27FC236}">
              <a16:creationId xmlns:a16="http://schemas.microsoft.com/office/drawing/2014/main" xmlns="" id="{00000000-0008-0000-0200-000004000000}"/>
            </a:ext>
          </a:extLst>
        </xdr:cNvPr>
        <xdr:cNvSpPr txBox="1">
          <a:spLocks noChangeArrowheads="1"/>
        </xdr:cNvSpPr>
      </xdr:nvSpPr>
      <xdr:spPr bwMode="auto">
        <a:xfrm>
          <a:off x="1391769" y="112059"/>
          <a:ext cx="4731124" cy="49867"/>
        </a:xfrm>
        <a:prstGeom prst="rect">
          <a:avLst/>
        </a:prstGeom>
        <a:noFill/>
        <a:ln w="9525">
          <a:noFill/>
          <a:miter lim="800000"/>
          <a:headEnd/>
          <a:tailEnd/>
        </a:ln>
      </xdr:spPr>
      <xdr:txBody>
        <a:bodyPr vertOverflow="clip" wrap="square" lIns="27432" tIns="22860" rIns="0" bIns="0" anchor="t" upright="1"/>
        <a:lstStyle/>
        <a:p>
          <a:pPr algn="l" rtl="1">
            <a:defRPr sz="1000"/>
          </a:pPr>
          <a:r>
            <a:rPr lang="pt-BR" sz="1100" b="0" i="0" strike="noStrike">
              <a:solidFill>
                <a:srgbClr val="000000"/>
              </a:solidFill>
              <a:latin typeface="Arial"/>
              <a:cs typeface="Arial"/>
            </a:rPr>
            <a:t>ESTADO DE MINAS GERAIS</a:t>
          </a:r>
          <a:endParaRPr lang="pt-BR" sz="1000" b="0" i="0" strike="noStrike">
            <a:solidFill>
              <a:srgbClr val="000000"/>
            </a:solidFill>
            <a:latin typeface="Arial"/>
            <a:cs typeface="Arial"/>
          </a:endParaRPr>
        </a:p>
        <a:p>
          <a:pPr algn="l" rtl="1">
            <a:defRPr sz="1000"/>
          </a:pPr>
          <a:r>
            <a:rPr lang="pt-BR" sz="800" b="0" i="0" strike="noStrike">
              <a:solidFill>
                <a:srgbClr val="000000"/>
              </a:solidFill>
              <a:latin typeface="Arial"/>
              <a:cs typeface="Arial"/>
            </a:rPr>
            <a:t>Secretaria de Estado de Transportes e Obras Públicas</a:t>
          </a:r>
        </a:p>
        <a:p>
          <a:pPr algn="l" rtl="1">
            <a:defRPr sz="1000"/>
          </a:pPr>
          <a:r>
            <a:rPr lang="pt-BR" sz="800" b="0" i="0" strike="noStrike">
              <a:solidFill>
                <a:srgbClr val="000000"/>
              </a:solidFill>
              <a:latin typeface="Arial"/>
              <a:cs typeface="Arial"/>
            </a:rPr>
            <a:t>Superintendência de Apoio a Infra-estrutura Municipal</a:t>
          </a:r>
        </a:p>
        <a:p>
          <a:pPr algn="l" rtl="1">
            <a:defRPr sz="1000"/>
          </a:pPr>
          <a:r>
            <a:rPr lang="pt-BR" sz="800" b="0" i="0" strike="noStrike">
              <a:solidFill>
                <a:srgbClr val="000000"/>
              </a:solidFill>
              <a:latin typeface="Arial"/>
              <a:cs typeface="Arial"/>
            </a:rPr>
            <a:t>Diretoria de Prestação de Contas</a:t>
          </a:r>
        </a:p>
      </xdr:txBody>
    </xdr:sp>
    <xdr:clientData/>
  </xdr:twoCellAnchor>
  <xdr:twoCellAnchor>
    <xdr:from>
      <xdr:col>2</xdr:col>
      <xdr:colOff>590923</xdr:colOff>
      <xdr:row>1</xdr:row>
      <xdr:rowOff>73956</xdr:rowOff>
    </xdr:from>
    <xdr:to>
      <xdr:col>10</xdr:col>
      <xdr:colOff>857250</xdr:colOff>
      <xdr:row>3</xdr:row>
      <xdr:rowOff>28573</xdr:rowOff>
    </xdr:to>
    <xdr:sp macro="" textlink="">
      <xdr:nvSpPr>
        <xdr:cNvPr id="6" name="Text Box 6">
          <a:extLst>
            <a:ext uri="{FF2B5EF4-FFF2-40B4-BE49-F238E27FC236}">
              <a16:creationId xmlns:a16="http://schemas.microsoft.com/office/drawing/2014/main" xmlns="" id="{00000000-0008-0000-0200-000006000000}"/>
            </a:ext>
          </a:extLst>
        </xdr:cNvPr>
        <xdr:cNvSpPr txBox="1">
          <a:spLocks noChangeArrowheads="1"/>
        </xdr:cNvSpPr>
      </xdr:nvSpPr>
      <xdr:spPr bwMode="auto">
        <a:xfrm>
          <a:off x="2076823" y="235881"/>
          <a:ext cx="8838827" cy="1088092"/>
        </a:xfrm>
        <a:prstGeom prst="rect">
          <a:avLst/>
        </a:prstGeom>
        <a:noFill/>
        <a:ln w="9525">
          <a:noFill/>
          <a:miter lim="800000"/>
          <a:headEnd/>
          <a:tailEnd/>
        </a:ln>
      </xdr:spPr>
      <xdr:txBody>
        <a:bodyPr vertOverflow="clip" wrap="square" lIns="27432" tIns="22860" rIns="0" bIns="0" anchor="t" upright="1"/>
        <a:lstStyle/>
        <a:p>
          <a:pPr algn="ctr"/>
          <a:r>
            <a:rPr lang="pt-BR" sz="1800" b="1">
              <a:effectLst/>
              <a:latin typeface="+mn-lt"/>
              <a:ea typeface="+mn-ea"/>
              <a:cs typeface="+mn-cs"/>
            </a:rPr>
            <a:t>PREFEITURA MUNICIPAL DE BRASÍLIA DE MINAS</a:t>
          </a:r>
          <a:endParaRPr lang="pt-BR" sz="1800">
            <a:effectLst/>
            <a:latin typeface="+mn-lt"/>
            <a:ea typeface="+mn-ea"/>
            <a:cs typeface="+mn-cs"/>
          </a:endParaRPr>
        </a:p>
        <a:p>
          <a:pPr algn="ctr"/>
          <a:r>
            <a:rPr lang="pt-BR" sz="1800" b="1">
              <a:effectLst/>
              <a:latin typeface="+mn-lt"/>
              <a:ea typeface="+mn-ea"/>
              <a:cs typeface="+mn-cs"/>
            </a:rPr>
            <a:t>Secretaria Municipal de Obras e Serviços</a:t>
          </a:r>
          <a:endParaRPr lang="pt-BR" sz="1800">
            <a:effectLst/>
            <a:latin typeface="+mn-lt"/>
            <a:ea typeface="+mn-ea"/>
            <a:cs typeface="+mn-cs"/>
          </a:endParaRPr>
        </a:p>
        <a:p>
          <a:pPr algn="ctr"/>
          <a:r>
            <a:rPr lang="pt-BR" sz="1100">
              <a:effectLst/>
              <a:latin typeface="+mn-lt"/>
              <a:ea typeface="+mn-ea"/>
              <a:cs typeface="+mn-cs"/>
            </a:rPr>
            <a:t>Rua Coronel Sansão, nº 375 - Centro - CEP: 39.330-000 </a:t>
          </a:r>
        </a:p>
      </xdr:txBody>
    </xdr:sp>
    <xdr:clientData/>
  </xdr:twoCellAnchor>
  <xdr:twoCellAnchor editAs="oneCell">
    <xdr:from>
      <xdr:col>1</xdr:col>
      <xdr:colOff>171451</xdr:colOff>
      <xdr:row>1</xdr:row>
      <xdr:rowOff>57150</xdr:rowOff>
    </xdr:from>
    <xdr:to>
      <xdr:col>1</xdr:col>
      <xdr:colOff>1104901</xdr:colOff>
      <xdr:row>1</xdr:row>
      <xdr:rowOff>942561</xdr:rowOff>
    </xdr:to>
    <xdr:pic>
      <xdr:nvPicPr>
        <xdr:cNvPr id="7" name="Imagem 6">
          <a:extLst>
            <a:ext uri="{FF2B5EF4-FFF2-40B4-BE49-F238E27FC236}">
              <a16:creationId xmlns:a16="http://schemas.microsoft.com/office/drawing/2014/main" xmlns="" id="{00000000-0008-0000-0200-000007000000}"/>
            </a:ext>
          </a:extLst>
        </xdr:cNvPr>
        <xdr:cNvPicPr/>
      </xdr:nvPicPr>
      <xdr:blipFill>
        <a:blip xmlns:r="http://schemas.openxmlformats.org/officeDocument/2006/relationships" r:embed="rId1"/>
        <a:stretch>
          <a:fillRect/>
        </a:stretch>
      </xdr:blipFill>
      <xdr:spPr>
        <a:xfrm>
          <a:off x="466726" y="219075"/>
          <a:ext cx="933450" cy="866775"/>
        </a:xfrm>
        <a:prstGeom prst="rect">
          <a:avLst/>
        </a:prstGeom>
        <a:noFill/>
        <a:ln w="1270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NGENHARIA\Desktop\OBRAS\PRA&#199;A%20VILA%20DE%20F&#193;TIMA\PLAN%20OR&#199;%20PRA&#199;A%20VILA%20DE%20FATIMA%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NGENHARIA\Desktop\Pra&#231;a%20Vale%20das%20Palmeiras\PRA&#199;A%20VALE%20DAS%20PALMEIRAS%20SETO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ILHA ORÇAMENTÁRIA (PRAÇA F)"/>
      <sheetName val="CRONOGRAMA"/>
      <sheetName val="BDI - COM DESONERAÇÃO"/>
      <sheetName val="MEMORIAL DE CÁLCULO"/>
    </sheetNames>
    <sheetDataSet>
      <sheetData sheetId="0" refreshError="1">
        <row r="6">
          <cell r="A6" t="str">
            <v>PREFEITURA: PREFEITURA MUNICIPAL DE BRASILIA DE MINAS /MG</v>
          </cell>
          <cell r="B6">
            <v>0</v>
          </cell>
          <cell r="C6">
            <v>0</v>
          </cell>
          <cell r="D6">
            <v>0</v>
          </cell>
          <cell r="E6">
            <v>0</v>
          </cell>
          <cell r="F6">
            <v>0</v>
          </cell>
          <cell r="G6">
            <v>0</v>
          </cell>
          <cell r="H6">
            <v>0</v>
          </cell>
          <cell r="I6">
            <v>0</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ilha de Orçamento"/>
      <sheetName val="Memória de Cálculo "/>
      <sheetName val="Composição de Custo "/>
      <sheetName val="BDI"/>
      <sheetName val="Cronograma"/>
    </sheetNames>
    <sheetDataSet>
      <sheetData sheetId="0" refreshError="1"/>
      <sheetData sheetId="1" refreshError="1">
        <row r="70">
          <cell r="B70" t="str">
            <v>_______________________________________
Prefeito Municipal
Marcus Vinicius Ferreira Carvalho</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115"/>
  <sheetViews>
    <sheetView tabSelected="1" view="pageBreakPreview" topLeftCell="A100" zoomScaleNormal="100" zoomScaleSheetLayoutView="100" workbookViewId="0">
      <selection activeCell="G57" sqref="G57"/>
    </sheetView>
  </sheetViews>
  <sheetFormatPr defaultRowHeight="12.75"/>
  <cols>
    <col min="1" max="1" width="8.5" customWidth="1"/>
    <col min="2" max="2" width="12.83203125" customWidth="1"/>
    <col min="3" max="3" width="18.5" customWidth="1"/>
    <col min="4" max="4" width="62.6640625" customWidth="1"/>
    <col min="5" max="5" width="11.1640625" customWidth="1"/>
    <col min="6" max="6" width="16.1640625" customWidth="1"/>
    <col min="7" max="7" width="17.6640625" bestFit="1" customWidth="1"/>
    <col min="8" max="8" width="17.1640625" bestFit="1" customWidth="1"/>
    <col min="9" max="9" width="19" customWidth="1"/>
  </cols>
  <sheetData>
    <row r="1" spans="1:9" ht="46.5" customHeight="1">
      <c r="A1" s="307"/>
      <c r="B1" s="307"/>
      <c r="C1" s="307"/>
      <c r="D1" s="307"/>
      <c r="E1" s="307"/>
      <c r="F1" s="307"/>
      <c r="G1" s="307"/>
      <c r="H1" s="307"/>
      <c r="I1" s="307"/>
    </row>
    <row r="2" spans="1:9" ht="15">
      <c r="A2" s="308" t="s">
        <v>172</v>
      </c>
      <c r="B2" s="308"/>
      <c r="C2" s="308"/>
      <c r="D2" s="308"/>
      <c r="E2" s="308"/>
      <c r="F2" s="308"/>
      <c r="G2" s="308"/>
      <c r="H2" s="308"/>
      <c r="I2" s="308"/>
    </row>
    <row r="3" spans="1:9" ht="14.25">
      <c r="A3" s="309"/>
      <c r="B3" s="309"/>
      <c r="C3" s="309"/>
      <c r="D3" s="309"/>
      <c r="E3" s="309"/>
      <c r="F3" s="309"/>
      <c r="G3" s="309"/>
      <c r="H3" s="309"/>
      <c r="I3" s="309"/>
    </row>
    <row r="4" spans="1:9" ht="15">
      <c r="A4" s="308" t="s">
        <v>173</v>
      </c>
      <c r="B4" s="308"/>
      <c r="C4" s="308"/>
      <c r="D4" s="308"/>
      <c r="E4" s="308"/>
      <c r="F4" s="308"/>
      <c r="G4" s="308"/>
      <c r="H4" s="308"/>
      <c r="I4" s="308"/>
    </row>
    <row r="5" spans="1:9" ht="15">
      <c r="A5" s="310" t="s">
        <v>204</v>
      </c>
      <c r="B5" s="311"/>
      <c r="C5" s="311"/>
      <c r="D5" s="311"/>
      <c r="E5" s="311"/>
      <c r="F5" s="311"/>
      <c r="G5" s="311"/>
      <c r="H5" s="311"/>
      <c r="I5" s="312"/>
    </row>
    <row r="6" spans="1:9" ht="15">
      <c r="A6" s="306" t="s">
        <v>405</v>
      </c>
      <c r="B6" s="306"/>
      <c r="C6" s="306"/>
      <c r="D6" s="306"/>
      <c r="E6" s="306"/>
      <c r="F6" s="306"/>
      <c r="G6" s="306"/>
      <c r="H6" s="80" t="s">
        <v>174</v>
      </c>
      <c r="I6" s="81">
        <v>45917</v>
      </c>
    </row>
    <row r="7" spans="1:9" ht="15">
      <c r="A7" s="306" t="s">
        <v>403</v>
      </c>
      <c r="B7" s="306"/>
      <c r="C7" s="306"/>
      <c r="D7" s="306"/>
      <c r="E7" s="306"/>
      <c r="F7" s="313" t="s">
        <v>175</v>
      </c>
      <c r="G7" s="313"/>
      <c r="H7" s="313"/>
      <c r="I7" s="313"/>
    </row>
    <row r="8" spans="1:9" ht="15">
      <c r="A8" s="314" t="s">
        <v>382</v>
      </c>
      <c r="B8" s="315"/>
      <c r="C8" s="315"/>
      <c r="D8" s="315"/>
      <c r="E8" s="316"/>
      <c r="F8" s="82" t="s">
        <v>176</v>
      </c>
      <c r="G8" s="80" t="s">
        <v>177</v>
      </c>
      <c r="H8" s="82" t="s">
        <v>178</v>
      </c>
      <c r="I8" s="82" t="s">
        <v>179</v>
      </c>
    </row>
    <row r="9" spans="1:9" ht="15">
      <c r="A9" s="314" t="s">
        <v>205</v>
      </c>
      <c r="B9" s="315"/>
      <c r="C9" s="315"/>
      <c r="D9" s="315"/>
      <c r="E9" s="316"/>
      <c r="F9" s="80"/>
      <c r="G9" s="80"/>
      <c r="H9" s="82"/>
      <c r="I9" s="82"/>
    </row>
    <row r="10" spans="1:9" ht="15">
      <c r="A10" s="306" t="s">
        <v>404</v>
      </c>
      <c r="B10" s="306"/>
      <c r="C10" s="306"/>
      <c r="D10" s="306"/>
      <c r="E10" s="306"/>
      <c r="F10" s="317" t="s">
        <v>180</v>
      </c>
      <c r="G10" s="317"/>
      <c r="H10" s="317"/>
      <c r="I10" s="83">
        <f>BDI!D25</f>
        <v>0.29457594244604324</v>
      </c>
    </row>
    <row r="11" spans="1:9" ht="45">
      <c r="A11" s="124" t="s">
        <v>0</v>
      </c>
      <c r="B11" s="124" t="s">
        <v>2</v>
      </c>
      <c r="C11" s="124" t="s">
        <v>1</v>
      </c>
      <c r="D11" s="125" t="s">
        <v>181</v>
      </c>
      <c r="E11" s="124" t="s">
        <v>182</v>
      </c>
      <c r="F11" s="124" t="s">
        <v>183</v>
      </c>
      <c r="G11" s="126" t="s">
        <v>184</v>
      </c>
      <c r="H11" s="126" t="s">
        <v>185</v>
      </c>
      <c r="I11" s="126" t="s">
        <v>186</v>
      </c>
    </row>
    <row r="12" spans="1:9" ht="15">
      <c r="A12" s="84">
        <v>1</v>
      </c>
      <c r="B12" s="84"/>
      <c r="C12" s="85"/>
      <c r="D12" s="86" t="s">
        <v>26</v>
      </c>
      <c r="E12" s="86"/>
      <c r="F12" s="86"/>
      <c r="G12" s="86"/>
      <c r="H12" s="86"/>
      <c r="I12" s="86"/>
    </row>
    <row r="13" spans="1:9" ht="28.5">
      <c r="A13" s="87" t="s">
        <v>5</v>
      </c>
      <c r="B13" s="87" t="s">
        <v>153</v>
      </c>
      <c r="C13" s="88" t="s">
        <v>18</v>
      </c>
      <c r="D13" s="91" t="s">
        <v>152</v>
      </c>
      <c r="E13" s="89" t="s">
        <v>154</v>
      </c>
      <c r="F13" s="90">
        <v>1</v>
      </c>
      <c r="G13" s="171">
        <v>946.22</v>
      </c>
      <c r="H13" s="172">
        <f t="shared" ref="H13" si="0">ROUND((G13*(1+$I$10)),2)</f>
        <v>1224.95</v>
      </c>
      <c r="I13" s="172">
        <f>F13*H13</f>
        <v>1224.95</v>
      </c>
    </row>
    <row r="14" spans="1:9" ht="15">
      <c r="A14" s="294" t="s">
        <v>187</v>
      </c>
      <c r="B14" s="294"/>
      <c r="C14" s="294"/>
      <c r="D14" s="294"/>
      <c r="E14" s="294"/>
      <c r="F14" s="294"/>
      <c r="G14" s="294"/>
      <c r="H14" s="294"/>
      <c r="I14" s="92">
        <f>SUM(I13:I13)</f>
        <v>1224.95</v>
      </c>
    </row>
    <row r="15" spans="1:9">
      <c r="A15" s="93"/>
      <c r="B15" s="93"/>
      <c r="C15" s="93"/>
      <c r="D15" s="93"/>
      <c r="E15" s="93"/>
      <c r="F15" s="93"/>
      <c r="G15" s="93"/>
      <c r="H15" s="93"/>
      <c r="I15" s="93"/>
    </row>
    <row r="16" spans="1:9" ht="15">
      <c r="A16" s="84">
        <v>2</v>
      </c>
      <c r="B16" s="84"/>
      <c r="C16" s="94"/>
      <c r="D16" s="86" t="s">
        <v>424</v>
      </c>
      <c r="E16" s="86"/>
      <c r="F16" s="86"/>
      <c r="G16" s="318"/>
      <c r="H16" s="319"/>
      <c r="I16" s="320"/>
    </row>
    <row r="17" spans="1:9" ht="57">
      <c r="A17" s="87" t="s">
        <v>29</v>
      </c>
      <c r="B17" s="87" t="s">
        <v>206</v>
      </c>
      <c r="C17" s="95" t="s">
        <v>18</v>
      </c>
      <c r="D17" s="91" t="s">
        <v>207</v>
      </c>
      <c r="E17" s="96" t="s">
        <v>16</v>
      </c>
      <c r="F17" s="97">
        <v>62.19</v>
      </c>
      <c r="G17" s="171">
        <v>234.24</v>
      </c>
      <c r="H17" s="172">
        <f t="shared" ref="H17:H20" si="1">ROUND((G17*(1+$I$10)),2)</f>
        <v>303.24</v>
      </c>
      <c r="I17" s="175">
        <f t="shared" ref="I17:I19" si="2">F17*H17</f>
        <v>18858.495599999998</v>
      </c>
    </row>
    <row r="18" spans="1:9" ht="28.5">
      <c r="A18" s="87" t="s">
        <v>30</v>
      </c>
      <c r="B18" s="87" t="s">
        <v>421</v>
      </c>
      <c r="C18" s="95" t="s">
        <v>18</v>
      </c>
      <c r="D18" s="98" t="s">
        <v>422</v>
      </c>
      <c r="E18" s="89" t="s">
        <v>6</v>
      </c>
      <c r="F18" s="97">
        <v>62.19</v>
      </c>
      <c r="G18" s="176">
        <v>4.1399999999999997</v>
      </c>
      <c r="H18" s="172">
        <f t="shared" si="1"/>
        <v>5.36</v>
      </c>
      <c r="I18" s="175">
        <f t="shared" si="2"/>
        <v>333.33840000000004</v>
      </c>
    </row>
    <row r="19" spans="1:9" ht="28.5">
      <c r="A19" s="87" t="s">
        <v>31</v>
      </c>
      <c r="B19" s="87" t="s">
        <v>208</v>
      </c>
      <c r="C19" s="95" t="s">
        <v>18</v>
      </c>
      <c r="D19" s="98" t="s">
        <v>209</v>
      </c>
      <c r="E19" s="96" t="s">
        <v>16</v>
      </c>
      <c r="F19" s="90">
        <v>62.19</v>
      </c>
      <c r="G19" s="177">
        <v>2.92</v>
      </c>
      <c r="H19" s="172">
        <f t="shared" si="1"/>
        <v>3.78</v>
      </c>
      <c r="I19" s="175">
        <f t="shared" si="2"/>
        <v>235.07819999999998</v>
      </c>
    </row>
    <row r="20" spans="1:9" ht="42.75">
      <c r="A20" s="87" t="s">
        <v>61</v>
      </c>
      <c r="B20" s="99" t="s">
        <v>210</v>
      </c>
      <c r="C20" s="100" t="s">
        <v>18</v>
      </c>
      <c r="D20" s="101" t="s">
        <v>211</v>
      </c>
      <c r="E20" s="102" t="s">
        <v>54</v>
      </c>
      <c r="F20" s="103">
        <f>MEMORIA!I39</f>
        <v>296.76</v>
      </c>
      <c r="G20" s="178">
        <v>4.97</v>
      </c>
      <c r="H20" s="172">
        <f t="shared" si="1"/>
        <v>6.43</v>
      </c>
      <c r="I20" s="175">
        <f t="shared" ref="I20" si="3">F20*H20</f>
        <v>1908.1668</v>
      </c>
    </row>
    <row r="21" spans="1:9" ht="15">
      <c r="A21" s="294" t="s">
        <v>189</v>
      </c>
      <c r="B21" s="294"/>
      <c r="C21" s="294"/>
      <c r="D21" s="294"/>
      <c r="E21" s="294"/>
      <c r="F21" s="294"/>
      <c r="G21" s="294"/>
      <c r="H21" s="294"/>
      <c r="I21" s="92">
        <f>SUM(I17:I20)</f>
        <v>21335.078999999998</v>
      </c>
    </row>
    <row r="22" spans="1:9" ht="15">
      <c r="A22" s="321"/>
      <c r="B22" s="322"/>
      <c r="C22" s="322"/>
      <c r="D22" s="322"/>
      <c r="E22" s="322"/>
      <c r="F22" s="322"/>
      <c r="G22" s="322"/>
      <c r="H22" s="322"/>
      <c r="I22" s="323"/>
    </row>
    <row r="23" spans="1:9" ht="15">
      <c r="A23" s="84">
        <v>3</v>
      </c>
      <c r="B23" s="84"/>
      <c r="C23" s="94"/>
      <c r="D23" s="104" t="s">
        <v>337</v>
      </c>
      <c r="E23" s="105"/>
      <c r="F23" s="105"/>
      <c r="G23" s="106"/>
      <c r="H23" s="106"/>
      <c r="I23" s="106"/>
    </row>
    <row r="24" spans="1:9" ht="71.25">
      <c r="A24" s="89" t="s">
        <v>33</v>
      </c>
      <c r="B24" s="89" t="s">
        <v>212</v>
      </c>
      <c r="C24" s="89" t="s">
        <v>18</v>
      </c>
      <c r="D24" s="107" t="s">
        <v>213</v>
      </c>
      <c r="E24" s="89" t="s">
        <v>6</v>
      </c>
      <c r="F24" s="108">
        <f>MEMORIA!I47</f>
        <v>1704.65</v>
      </c>
      <c r="G24" s="175">
        <v>67.599999999999994</v>
      </c>
      <c r="H24" s="172">
        <f t="shared" ref="H24:H28" si="4">ROUND((G24*(1+$I$10)),2)</f>
        <v>87.51</v>
      </c>
      <c r="I24" s="175">
        <f t="shared" ref="I24:I28" si="5">F24*H24</f>
        <v>149173.92150000003</v>
      </c>
    </row>
    <row r="25" spans="1:9" ht="71.25">
      <c r="A25" s="89" t="s">
        <v>34</v>
      </c>
      <c r="B25" s="89" t="s">
        <v>214</v>
      </c>
      <c r="C25" s="89" t="s">
        <v>18</v>
      </c>
      <c r="D25" s="107" t="s">
        <v>215</v>
      </c>
      <c r="E25" s="89" t="s">
        <v>6</v>
      </c>
      <c r="F25" s="108">
        <f>MEMORIA!I53</f>
        <v>6.72</v>
      </c>
      <c r="G25" s="175">
        <v>120.57</v>
      </c>
      <c r="H25" s="172">
        <f t="shared" si="4"/>
        <v>156.09</v>
      </c>
      <c r="I25" s="175">
        <f t="shared" si="5"/>
        <v>1048.9248</v>
      </c>
    </row>
    <row r="26" spans="1:9" ht="71.25">
      <c r="A26" s="89" t="s">
        <v>50</v>
      </c>
      <c r="B26" s="89" t="s">
        <v>216</v>
      </c>
      <c r="C26" s="89" t="s">
        <v>18</v>
      </c>
      <c r="D26" s="107" t="s">
        <v>217</v>
      </c>
      <c r="E26" s="89" t="s">
        <v>6</v>
      </c>
      <c r="F26" s="108">
        <f>MEMORIA!I59</f>
        <v>70.06</v>
      </c>
      <c r="G26" s="175">
        <v>120.13</v>
      </c>
      <c r="H26" s="172">
        <f t="shared" si="4"/>
        <v>155.52000000000001</v>
      </c>
      <c r="I26" s="175">
        <f t="shared" si="5"/>
        <v>10895.7312</v>
      </c>
    </row>
    <row r="27" spans="1:9" ht="57">
      <c r="A27" s="89" t="s">
        <v>151</v>
      </c>
      <c r="B27" s="89" t="s">
        <v>150</v>
      </c>
      <c r="C27" s="89" t="s">
        <v>18</v>
      </c>
      <c r="D27" s="107" t="s">
        <v>170</v>
      </c>
      <c r="E27" s="89" t="s">
        <v>21</v>
      </c>
      <c r="F27" s="108">
        <v>7</v>
      </c>
      <c r="G27" s="175">
        <v>371.1</v>
      </c>
      <c r="H27" s="172">
        <f t="shared" si="4"/>
        <v>480.42</v>
      </c>
      <c r="I27" s="175">
        <f t="shared" si="5"/>
        <v>3362.94</v>
      </c>
    </row>
    <row r="28" spans="1:9" s="174" customFormat="1" ht="85.5">
      <c r="A28" s="89" t="s">
        <v>331</v>
      </c>
      <c r="B28" s="89" t="s">
        <v>218</v>
      </c>
      <c r="C28" s="89" t="s">
        <v>18</v>
      </c>
      <c r="D28" s="107" t="s">
        <v>188</v>
      </c>
      <c r="E28" s="89" t="s">
        <v>35</v>
      </c>
      <c r="F28" s="108">
        <f>MEMORIA!I70</f>
        <v>250.58</v>
      </c>
      <c r="G28" s="175">
        <v>51.19</v>
      </c>
      <c r="H28" s="172">
        <f t="shared" si="4"/>
        <v>66.27</v>
      </c>
      <c r="I28" s="175">
        <f t="shared" si="5"/>
        <v>16605.936600000001</v>
      </c>
    </row>
    <row r="29" spans="1:9" ht="15">
      <c r="A29" s="294" t="s">
        <v>190</v>
      </c>
      <c r="B29" s="294"/>
      <c r="C29" s="294"/>
      <c r="D29" s="294"/>
      <c r="E29" s="294"/>
      <c r="F29" s="294"/>
      <c r="G29" s="294"/>
      <c r="H29" s="294"/>
      <c r="I29" s="92">
        <f>SUM(I24:I28)</f>
        <v>181087.45410000003</v>
      </c>
    </row>
    <row r="30" spans="1:9" ht="14.25">
      <c r="A30" s="298"/>
      <c r="B30" s="298"/>
      <c r="C30" s="298"/>
      <c r="D30" s="298"/>
      <c r="E30" s="298"/>
      <c r="F30" s="298"/>
      <c r="G30" s="298"/>
      <c r="H30" s="298"/>
      <c r="I30" s="298"/>
    </row>
    <row r="31" spans="1:9" ht="15">
      <c r="A31" s="84">
        <v>4</v>
      </c>
      <c r="B31" s="84"/>
      <c r="C31" s="94"/>
      <c r="D31" s="104" t="s">
        <v>334</v>
      </c>
      <c r="E31" s="105"/>
      <c r="F31" s="105"/>
      <c r="G31" s="106"/>
      <c r="H31" s="106"/>
      <c r="I31" s="106"/>
    </row>
    <row r="32" spans="1:9" ht="57">
      <c r="A32" s="173" t="s">
        <v>53</v>
      </c>
      <c r="B32" s="118" t="s">
        <v>166</v>
      </c>
      <c r="C32" s="118" t="s">
        <v>18</v>
      </c>
      <c r="D32" s="137" t="s">
        <v>275</v>
      </c>
      <c r="E32" s="118" t="s">
        <v>3</v>
      </c>
      <c r="F32" s="112">
        <v>5</v>
      </c>
      <c r="G32" s="179">
        <v>12.01</v>
      </c>
      <c r="H32" s="172">
        <f t="shared" ref="H32:H33" si="6">ROUND((G32*(1+$I$10)),2)</f>
        <v>15.55</v>
      </c>
      <c r="I32" s="175">
        <f t="shared" ref="I32:I33" si="7">F32*H32</f>
        <v>77.75</v>
      </c>
    </row>
    <row r="33" spans="1:9" ht="28.5">
      <c r="A33" s="173" t="s">
        <v>157</v>
      </c>
      <c r="B33" s="136" t="s">
        <v>164</v>
      </c>
      <c r="C33" s="89" t="s">
        <v>18</v>
      </c>
      <c r="D33" s="113" t="s">
        <v>165</v>
      </c>
      <c r="E33" s="111" t="s">
        <v>3</v>
      </c>
      <c r="F33" s="112">
        <v>5</v>
      </c>
      <c r="G33" s="109">
        <v>172.55</v>
      </c>
      <c r="H33" s="172">
        <f t="shared" si="6"/>
        <v>223.38</v>
      </c>
      <c r="I33" s="175">
        <f t="shared" si="7"/>
        <v>1116.9000000000001</v>
      </c>
    </row>
    <row r="34" spans="1:9" ht="15">
      <c r="A34" s="294" t="s">
        <v>190</v>
      </c>
      <c r="B34" s="294"/>
      <c r="C34" s="294"/>
      <c r="D34" s="294"/>
      <c r="E34" s="294"/>
      <c r="F34" s="294"/>
      <c r="G34" s="294"/>
      <c r="H34" s="294"/>
      <c r="I34" s="92">
        <f>SUM(I32:I33)</f>
        <v>1194.6500000000001</v>
      </c>
    </row>
    <row r="35" spans="1:9" ht="14.25">
      <c r="A35" s="298"/>
      <c r="B35" s="298"/>
      <c r="C35" s="298"/>
      <c r="D35" s="298"/>
      <c r="E35" s="298"/>
      <c r="F35" s="298"/>
      <c r="G35" s="298"/>
      <c r="H35" s="298"/>
      <c r="I35" s="298"/>
    </row>
    <row r="36" spans="1:9" ht="15">
      <c r="A36" s="84">
        <v>5</v>
      </c>
      <c r="B36" s="84"/>
      <c r="C36" s="94"/>
      <c r="D36" s="104" t="s">
        <v>332</v>
      </c>
      <c r="E36" s="105"/>
      <c r="F36" s="105"/>
      <c r="G36" s="106"/>
      <c r="H36" s="106"/>
      <c r="I36" s="106"/>
    </row>
    <row r="37" spans="1:9" s="174" customFormat="1" ht="57">
      <c r="A37" s="173" t="s">
        <v>36</v>
      </c>
      <c r="B37" s="96">
        <v>103315</v>
      </c>
      <c r="C37" s="181" t="s">
        <v>22</v>
      </c>
      <c r="D37" s="184" t="s">
        <v>139</v>
      </c>
      <c r="E37" s="182" t="s">
        <v>100</v>
      </c>
      <c r="F37" s="112">
        <v>83.28</v>
      </c>
      <c r="G37" s="183">
        <v>289.31</v>
      </c>
      <c r="H37" s="172">
        <f t="shared" ref="H37:H40" si="8">ROUND((G37*(1+$I$10)),2)</f>
        <v>374.53</v>
      </c>
      <c r="I37" s="175">
        <f t="shared" ref="I37:I40" si="9">F37*H37</f>
        <v>31190.858399999997</v>
      </c>
    </row>
    <row r="38" spans="1:9" ht="90" customHeight="1">
      <c r="A38" s="173" t="s">
        <v>37</v>
      </c>
      <c r="B38" s="87" t="s">
        <v>219</v>
      </c>
      <c r="C38" s="89" t="s">
        <v>18</v>
      </c>
      <c r="D38" s="113" t="s">
        <v>220</v>
      </c>
      <c r="E38" s="111" t="s">
        <v>21</v>
      </c>
      <c r="F38" s="112">
        <v>22</v>
      </c>
      <c r="G38" s="176">
        <v>332.8</v>
      </c>
      <c r="H38" s="172">
        <f t="shared" si="8"/>
        <v>430.83</v>
      </c>
      <c r="I38" s="175">
        <f t="shared" si="9"/>
        <v>9478.26</v>
      </c>
    </row>
    <row r="39" spans="1:9" ht="57">
      <c r="A39" s="173" t="s">
        <v>322</v>
      </c>
      <c r="B39" s="136" t="s">
        <v>323</v>
      </c>
      <c r="C39" s="89" t="s">
        <v>18</v>
      </c>
      <c r="D39" s="113" t="s">
        <v>324</v>
      </c>
      <c r="E39" s="111" t="s">
        <v>325</v>
      </c>
      <c r="F39" s="112">
        <v>4</v>
      </c>
      <c r="G39" s="175">
        <v>821.68</v>
      </c>
      <c r="H39" s="172">
        <f t="shared" si="8"/>
        <v>1063.73</v>
      </c>
      <c r="I39" s="175">
        <f t="shared" si="9"/>
        <v>4254.92</v>
      </c>
    </row>
    <row r="40" spans="1:9" ht="63" customHeight="1">
      <c r="A40" s="173" t="s">
        <v>333</v>
      </c>
      <c r="B40" s="87">
        <v>103310</v>
      </c>
      <c r="C40" s="89" t="s">
        <v>22</v>
      </c>
      <c r="D40" s="113" t="s">
        <v>327</v>
      </c>
      <c r="E40" s="111" t="s">
        <v>326</v>
      </c>
      <c r="F40" s="112">
        <v>5</v>
      </c>
      <c r="G40" s="176">
        <v>1267.78</v>
      </c>
      <c r="H40" s="172">
        <f t="shared" si="8"/>
        <v>1641.24</v>
      </c>
      <c r="I40" s="175">
        <f t="shared" si="9"/>
        <v>8206.2000000000007</v>
      </c>
    </row>
    <row r="41" spans="1:9" ht="15">
      <c r="A41" s="294" t="s">
        <v>190</v>
      </c>
      <c r="B41" s="294"/>
      <c r="C41" s="294"/>
      <c r="D41" s="294"/>
      <c r="E41" s="294"/>
      <c r="F41" s="294"/>
      <c r="G41" s="294"/>
      <c r="H41" s="294"/>
      <c r="I41" s="92">
        <f>SUM(I37:I40)</f>
        <v>53130.238400000002</v>
      </c>
    </row>
    <row r="42" spans="1:9" ht="14.25">
      <c r="A42" s="298"/>
      <c r="B42" s="298"/>
      <c r="C42" s="298"/>
      <c r="D42" s="298"/>
      <c r="E42" s="298"/>
      <c r="F42" s="298"/>
      <c r="G42" s="298"/>
      <c r="H42" s="298"/>
      <c r="I42" s="298"/>
    </row>
    <row r="43" spans="1:9" ht="15">
      <c r="A43" s="84">
        <v>6</v>
      </c>
      <c r="B43" s="84"/>
      <c r="C43" s="94"/>
      <c r="D43" s="104" t="s">
        <v>52</v>
      </c>
      <c r="E43" s="105"/>
      <c r="F43" s="105"/>
      <c r="G43" s="106"/>
      <c r="H43" s="106"/>
      <c r="I43" s="106"/>
    </row>
    <row r="44" spans="1:9" ht="28.5">
      <c r="A44" s="110" t="s">
        <v>38</v>
      </c>
      <c r="B44" s="87" t="s">
        <v>221</v>
      </c>
      <c r="C44" s="89" t="s">
        <v>18</v>
      </c>
      <c r="D44" s="113" t="s">
        <v>222</v>
      </c>
      <c r="E44" s="111" t="s">
        <v>3</v>
      </c>
      <c r="F44" s="112">
        <v>5</v>
      </c>
      <c r="G44" s="175">
        <v>1783.86</v>
      </c>
      <c r="H44" s="172">
        <f t="shared" ref="H44:H62" si="10">ROUND((G44*(1+$I$10)),2)</f>
        <v>2309.34</v>
      </c>
      <c r="I44" s="175">
        <f t="shared" ref="I44:I62" si="11">F44*H44</f>
        <v>11546.7</v>
      </c>
    </row>
    <row r="45" spans="1:9" ht="71.25">
      <c r="A45" s="110" t="s">
        <v>39</v>
      </c>
      <c r="B45" s="87" t="s">
        <v>223</v>
      </c>
      <c r="C45" s="89" t="s">
        <v>18</v>
      </c>
      <c r="D45" s="113" t="s">
        <v>224</v>
      </c>
      <c r="E45" s="111" t="s">
        <v>3</v>
      </c>
      <c r="F45" s="112">
        <v>1</v>
      </c>
      <c r="G45" s="175">
        <v>2839.56</v>
      </c>
      <c r="H45" s="172">
        <f t="shared" si="10"/>
        <v>3676.03</v>
      </c>
      <c r="I45" s="175">
        <f t="shared" si="11"/>
        <v>3676.03</v>
      </c>
    </row>
    <row r="46" spans="1:9" ht="28.5">
      <c r="A46" s="110" t="s">
        <v>40</v>
      </c>
      <c r="B46" s="87" t="s">
        <v>225</v>
      </c>
      <c r="C46" s="89" t="s">
        <v>18</v>
      </c>
      <c r="D46" s="113" t="s">
        <v>192</v>
      </c>
      <c r="E46" s="111" t="s">
        <v>3</v>
      </c>
      <c r="F46" s="112">
        <v>1</v>
      </c>
      <c r="G46" s="175">
        <v>182.24</v>
      </c>
      <c r="H46" s="172">
        <f t="shared" si="10"/>
        <v>235.92</v>
      </c>
      <c r="I46" s="175">
        <f t="shared" si="11"/>
        <v>235.92</v>
      </c>
    </row>
    <row r="47" spans="1:9" ht="47.25" customHeight="1">
      <c r="A47" s="110" t="s">
        <v>41</v>
      </c>
      <c r="B47" s="87" t="s">
        <v>92</v>
      </c>
      <c r="C47" s="89" t="s">
        <v>18</v>
      </c>
      <c r="D47" s="113" t="s">
        <v>328</v>
      </c>
      <c r="E47" s="111" t="s">
        <v>3</v>
      </c>
      <c r="F47" s="112">
        <v>6</v>
      </c>
      <c r="G47" s="175">
        <v>8.24</v>
      </c>
      <c r="H47" s="172">
        <f t="shared" si="10"/>
        <v>10.67</v>
      </c>
      <c r="I47" s="175">
        <f t="shared" si="11"/>
        <v>64.02</v>
      </c>
    </row>
    <row r="48" spans="1:9" ht="42.75">
      <c r="A48" s="110" t="s">
        <v>49</v>
      </c>
      <c r="B48" s="87" t="s">
        <v>226</v>
      </c>
      <c r="C48" s="89" t="s">
        <v>18</v>
      </c>
      <c r="D48" s="113" t="s">
        <v>227</v>
      </c>
      <c r="E48" s="111" t="s">
        <v>3</v>
      </c>
      <c r="F48" s="112">
        <v>1</v>
      </c>
      <c r="G48" s="175">
        <v>123.79</v>
      </c>
      <c r="H48" s="172">
        <f t="shared" si="10"/>
        <v>160.26</v>
      </c>
      <c r="I48" s="175">
        <f t="shared" si="11"/>
        <v>160.26</v>
      </c>
    </row>
    <row r="49" spans="1:9" ht="99.75">
      <c r="A49" s="110" t="s">
        <v>64</v>
      </c>
      <c r="B49" s="87" t="s">
        <v>228</v>
      </c>
      <c r="C49" s="89" t="s">
        <v>18</v>
      </c>
      <c r="D49" s="113" t="s">
        <v>229</v>
      </c>
      <c r="E49" s="111" t="s">
        <v>3</v>
      </c>
      <c r="F49" s="112">
        <v>6</v>
      </c>
      <c r="G49" s="175">
        <v>194.6</v>
      </c>
      <c r="H49" s="172">
        <f t="shared" si="10"/>
        <v>251.92</v>
      </c>
      <c r="I49" s="175">
        <f t="shared" si="11"/>
        <v>1511.52</v>
      </c>
    </row>
    <row r="50" spans="1:9" ht="28.5">
      <c r="A50" s="110" t="s">
        <v>65</v>
      </c>
      <c r="B50" s="87" t="s">
        <v>230</v>
      </c>
      <c r="C50" s="89" t="s">
        <v>18</v>
      </c>
      <c r="D50" s="113" t="s">
        <v>231</v>
      </c>
      <c r="E50" s="111" t="s">
        <v>3</v>
      </c>
      <c r="F50" s="112">
        <v>5</v>
      </c>
      <c r="G50" s="175">
        <v>47.91</v>
      </c>
      <c r="H50" s="172">
        <f t="shared" si="10"/>
        <v>62.02</v>
      </c>
      <c r="I50" s="175">
        <f t="shared" si="11"/>
        <v>310.10000000000002</v>
      </c>
    </row>
    <row r="51" spans="1:9" ht="28.5">
      <c r="A51" s="110" t="s">
        <v>66</v>
      </c>
      <c r="B51" s="87" t="s">
        <v>87</v>
      </c>
      <c r="C51" s="89" t="s">
        <v>18</v>
      </c>
      <c r="D51" s="113" t="s">
        <v>86</v>
      </c>
      <c r="E51" s="111" t="s">
        <v>3</v>
      </c>
      <c r="F51" s="112">
        <v>1</v>
      </c>
      <c r="G51" s="175">
        <v>49.71</v>
      </c>
      <c r="H51" s="172">
        <f t="shared" si="10"/>
        <v>64.349999999999994</v>
      </c>
      <c r="I51" s="175">
        <f t="shared" si="11"/>
        <v>64.349999999999994</v>
      </c>
    </row>
    <row r="52" spans="1:9" ht="71.25">
      <c r="A52" s="110" t="s">
        <v>67</v>
      </c>
      <c r="B52" s="87" t="s">
        <v>89</v>
      </c>
      <c r="C52" s="89" t="s">
        <v>18</v>
      </c>
      <c r="D52" s="113" t="s">
        <v>329</v>
      </c>
      <c r="E52" s="111" t="s">
        <v>3</v>
      </c>
      <c r="F52" s="112">
        <v>1</v>
      </c>
      <c r="G52" s="175">
        <v>152.66999999999999</v>
      </c>
      <c r="H52" s="172">
        <f t="shared" si="10"/>
        <v>197.64</v>
      </c>
      <c r="I52" s="175">
        <f t="shared" si="11"/>
        <v>197.64</v>
      </c>
    </row>
    <row r="53" spans="1:9" ht="28.5">
      <c r="A53" s="110" t="s">
        <v>68</v>
      </c>
      <c r="B53" s="87" t="s">
        <v>232</v>
      </c>
      <c r="C53" s="89" t="s">
        <v>18</v>
      </c>
      <c r="D53" s="113" t="s">
        <v>233</v>
      </c>
      <c r="E53" s="111" t="s">
        <v>3</v>
      </c>
      <c r="F53" s="112">
        <v>3</v>
      </c>
      <c r="G53" s="175">
        <v>275.45999999999998</v>
      </c>
      <c r="H53" s="172">
        <f t="shared" si="10"/>
        <v>356.6</v>
      </c>
      <c r="I53" s="175">
        <f t="shared" si="11"/>
        <v>1069.8000000000002</v>
      </c>
    </row>
    <row r="54" spans="1:9" ht="28.5">
      <c r="A54" s="110" t="s">
        <v>69</v>
      </c>
      <c r="B54" s="87" t="s">
        <v>58</v>
      </c>
      <c r="C54" s="89" t="s">
        <v>59</v>
      </c>
      <c r="D54" s="113" t="s">
        <v>427</v>
      </c>
      <c r="E54" s="111" t="s">
        <v>3</v>
      </c>
      <c r="F54" s="112">
        <v>15</v>
      </c>
      <c r="G54" s="175">
        <f>COTAÇÕES!F5</f>
        <v>260.36666666666667</v>
      </c>
      <c r="H54" s="172">
        <f t="shared" si="10"/>
        <v>337.06</v>
      </c>
      <c r="I54" s="175">
        <f t="shared" si="11"/>
        <v>5055.8999999999996</v>
      </c>
    </row>
    <row r="55" spans="1:9" ht="42.75">
      <c r="A55" s="110" t="s">
        <v>70</v>
      </c>
      <c r="B55" s="87" t="s">
        <v>234</v>
      </c>
      <c r="C55" s="89" t="s">
        <v>18</v>
      </c>
      <c r="D55" s="113" t="s">
        <v>235</v>
      </c>
      <c r="E55" s="111" t="s">
        <v>3</v>
      </c>
      <c r="F55" s="112">
        <v>5</v>
      </c>
      <c r="G55" s="175">
        <v>38.06</v>
      </c>
      <c r="H55" s="172">
        <f t="shared" si="10"/>
        <v>49.27</v>
      </c>
      <c r="I55" s="175">
        <f t="shared" si="11"/>
        <v>246.35000000000002</v>
      </c>
    </row>
    <row r="56" spans="1:9" ht="57">
      <c r="A56" s="110" t="s">
        <v>71</v>
      </c>
      <c r="B56" s="87" t="s">
        <v>91</v>
      </c>
      <c r="C56" s="89" t="s">
        <v>18</v>
      </c>
      <c r="D56" s="113" t="s">
        <v>330</v>
      </c>
      <c r="E56" s="111" t="s">
        <v>35</v>
      </c>
      <c r="F56" s="112">
        <v>3.9</v>
      </c>
      <c r="G56" s="175">
        <v>19.68</v>
      </c>
      <c r="H56" s="172">
        <f t="shared" si="10"/>
        <v>25.48</v>
      </c>
      <c r="I56" s="175">
        <f t="shared" si="11"/>
        <v>99.372</v>
      </c>
    </row>
    <row r="57" spans="1:9" ht="57">
      <c r="A57" s="110" t="s">
        <v>72</v>
      </c>
      <c r="B57" s="87" t="s">
        <v>236</v>
      </c>
      <c r="C57" s="89" t="s">
        <v>18</v>
      </c>
      <c r="D57" s="113" t="s">
        <v>193</v>
      </c>
      <c r="E57" s="111" t="s">
        <v>35</v>
      </c>
      <c r="F57" s="112">
        <v>457.59</v>
      </c>
      <c r="G57" s="175">
        <v>4.4800000000000004</v>
      </c>
      <c r="H57" s="172">
        <f t="shared" si="10"/>
        <v>5.8</v>
      </c>
      <c r="I57" s="175">
        <f t="shared" si="11"/>
        <v>2654.0219999999999</v>
      </c>
    </row>
    <row r="58" spans="1:9" ht="57">
      <c r="A58" s="110" t="s">
        <v>73</v>
      </c>
      <c r="B58" s="87" t="s">
        <v>237</v>
      </c>
      <c r="C58" s="89" t="s">
        <v>18</v>
      </c>
      <c r="D58" s="113" t="s">
        <v>238</v>
      </c>
      <c r="E58" s="111" t="s">
        <v>35</v>
      </c>
      <c r="F58" s="112">
        <v>537.45000000000005</v>
      </c>
      <c r="G58" s="175">
        <v>6.28</v>
      </c>
      <c r="H58" s="172">
        <f t="shared" si="10"/>
        <v>8.1300000000000008</v>
      </c>
      <c r="I58" s="175">
        <f t="shared" si="11"/>
        <v>4369.4685000000009</v>
      </c>
    </row>
    <row r="59" spans="1:9" ht="57">
      <c r="A59" s="110" t="s">
        <v>74</v>
      </c>
      <c r="B59" s="87" t="s">
        <v>239</v>
      </c>
      <c r="C59" s="89" t="s">
        <v>18</v>
      </c>
      <c r="D59" s="113" t="s">
        <v>240</v>
      </c>
      <c r="E59" s="111" t="s">
        <v>35</v>
      </c>
      <c r="F59" s="112">
        <v>6.24</v>
      </c>
      <c r="G59" s="175">
        <v>13.73</v>
      </c>
      <c r="H59" s="172">
        <f t="shared" si="10"/>
        <v>17.77</v>
      </c>
      <c r="I59" s="175">
        <f t="shared" si="11"/>
        <v>110.8848</v>
      </c>
    </row>
    <row r="60" spans="1:9" ht="57">
      <c r="A60" s="110" t="s">
        <v>75</v>
      </c>
      <c r="B60" s="87" t="s">
        <v>241</v>
      </c>
      <c r="C60" s="89" t="s">
        <v>22</v>
      </c>
      <c r="D60" s="113" t="s">
        <v>242</v>
      </c>
      <c r="E60" s="111" t="s">
        <v>35</v>
      </c>
      <c r="F60" s="112">
        <v>5.2</v>
      </c>
      <c r="G60" s="175">
        <v>13.11</v>
      </c>
      <c r="H60" s="172">
        <f t="shared" si="10"/>
        <v>16.97</v>
      </c>
      <c r="I60" s="175">
        <f t="shared" si="11"/>
        <v>88.244</v>
      </c>
    </row>
    <row r="61" spans="1:9" ht="42.75">
      <c r="A61" s="110" t="s">
        <v>76</v>
      </c>
      <c r="B61" s="87" t="s">
        <v>243</v>
      </c>
      <c r="C61" s="89" t="s">
        <v>18</v>
      </c>
      <c r="D61" s="113" t="s">
        <v>191</v>
      </c>
      <c r="E61" s="111" t="s">
        <v>35</v>
      </c>
      <c r="F61" s="112">
        <v>48.08</v>
      </c>
      <c r="G61" s="175">
        <v>8.42</v>
      </c>
      <c r="H61" s="172">
        <f t="shared" si="10"/>
        <v>10.9</v>
      </c>
      <c r="I61" s="175">
        <f t="shared" si="11"/>
        <v>524.072</v>
      </c>
    </row>
    <row r="62" spans="1:9" ht="42.75">
      <c r="A62" s="110" t="s">
        <v>93</v>
      </c>
      <c r="B62" s="87" t="s">
        <v>244</v>
      </c>
      <c r="C62" s="89" t="s">
        <v>18</v>
      </c>
      <c r="D62" s="113" t="s">
        <v>245</v>
      </c>
      <c r="E62" s="111" t="s">
        <v>35</v>
      </c>
      <c r="F62" s="112">
        <v>107.88</v>
      </c>
      <c r="G62" s="175">
        <v>7.28</v>
      </c>
      <c r="H62" s="172">
        <f t="shared" si="10"/>
        <v>9.42</v>
      </c>
      <c r="I62" s="175">
        <f t="shared" si="11"/>
        <v>1016.2296</v>
      </c>
    </row>
    <row r="63" spans="1:9" ht="15">
      <c r="A63" s="294" t="s">
        <v>190</v>
      </c>
      <c r="B63" s="294"/>
      <c r="C63" s="294"/>
      <c r="D63" s="294"/>
      <c r="E63" s="294"/>
      <c r="F63" s="294"/>
      <c r="G63" s="294"/>
      <c r="H63" s="294"/>
      <c r="I63" s="92">
        <f>SUM(I44:I62)</f>
        <v>33000.882899999997</v>
      </c>
    </row>
    <row r="64" spans="1:9" ht="14.25">
      <c r="A64" s="298"/>
      <c r="B64" s="298"/>
      <c r="C64" s="298"/>
      <c r="D64" s="298"/>
      <c r="E64" s="298"/>
      <c r="F64" s="298"/>
      <c r="G64" s="298"/>
      <c r="H64" s="298"/>
      <c r="I64" s="298"/>
    </row>
    <row r="65" spans="1:9" ht="15">
      <c r="A65" s="84">
        <v>7</v>
      </c>
      <c r="B65" s="84"/>
      <c r="C65" s="94"/>
      <c r="D65" s="104" t="s">
        <v>94</v>
      </c>
      <c r="E65" s="105"/>
      <c r="F65" s="105"/>
      <c r="G65" s="106"/>
      <c r="H65" s="106"/>
      <c r="I65" s="106"/>
    </row>
    <row r="66" spans="1:9" ht="15">
      <c r="A66" s="84" t="s">
        <v>42</v>
      </c>
      <c r="B66" s="84"/>
      <c r="C66" s="94"/>
      <c r="D66" s="104" t="s">
        <v>95</v>
      </c>
      <c r="E66" s="105"/>
      <c r="F66" s="105"/>
      <c r="G66" s="106"/>
      <c r="H66" s="106"/>
      <c r="I66" s="106"/>
    </row>
    <row r="67" spans="1:9" ht="28.5">
      <c r="A67" s="110" t="s">
        <v>246</v>
      </c>
      <c r="B67" s="87" t="s">
        <v>96</v>
      </c>
      <c r="C67" s="89" t="s">
        <v>18</v>
      </c>
      <c r="D67" s="113" t="s">
        <v>169</v>
      </c>
      <c r="E67" s="111" t="s">
        <v>97</v>
      </c>
      <c r="F67" s="112">
        <v>6.52</v>
      </c>
      <c r="G67" s="177">
        <v>8.5399999999999991</v>
      </c>
      <c r="H67" s="172">
        <f t="shared" ref="H67:H71" si="12">ROUND((G67*(1+$I$10)),2)</f>
        <v>11.06</v>
      </c>
      <c r="I67" s="175">
        <f t="shared" ref="I67:I71" si="13">F67*H67</f>
        <v>72.111199999999997</v>
      </c>
    </row>
    <row r="68" spans="1:9" ht="28.5">
      <c r="A68" s="110" t="s">
        <v>247</v>
      </c>
      <c r="B68" s="87" t="s">
        <v>99</v>
      </c>
      <c r="C68" s="89" t="s">
        <v>18</v>
      </c>
      <c r="D68" s="98" t="s">
        <v>376</v>
      </c>
      <c r="E68" s="111" t="s">
        <v>100</v>
      </c>
      <c r="F68" s="112">
        <v>16.079999999999998</v>
      </c>
      <c r="G68" s="177">
        <v>58.57</v>
      </c>
      <c r="H68" s="172">
        <f t="shared" si="12"/>
        <v>75.819999999999993</v>
      </c>
      <c r="I68" s="175">
        <f t="shared" si="13"/>
        <v>1219.1855999999998</v>
      </c>
    </row>
    <row r="69" spans="1:9" ht="42.75">
      <c r="A69" s="110" t="s">
        <v>248</v>
      </c>
      <c r="B69" s="87" t="s">
        <v>101</v>
      </c>
      <c r="C69" s="89" t="s">
        <v>18</v>
      </c>
      <c r="D69" s="107" t="s">
        <v>262</v>
      </c>
      <c r="E69" s="111" t="s">
        <v>97</v>
      </c>
      <c r="F69" s="112">
        <v>3.82</v>
      </c>
      <c r="G69" s="177">
        <v>712.12</v>
      </c>
      <c r="H69" s="172">
        <f t="shared" si="12"/>
        <v>921.89</v>
      </c>
      <c r="I69" s="175">
        <f t="shared" si="13"/>
        <v>3521.6197999999999</v>
      </c>
    </row>
    <row r="70" spans="1:9" ht="14.25">
      <c r="A70" s="110" t="s">
        <v>249</v>
      </c>
      <c r="B70" s="87" t="s">
        <v>103</v>
      </c>
      <c r="C70" s="95" t="s">
        <v>18</v>
      </c>
      <c r="D70" s="114" t="s">
        <v>102</v>
      </c>
      <c r="E70" s="111" t="s">
        <v>104</v>
      </c>
      <c r="F70" s="112">
        <v>794.12</v>
      </c>
      <c r="G70" s="177">
        <v>13.08</v>
      </c>
      <c r="H70" s="172">
        <f t="shared" si="12"/>
        <v>16.93</v>
      </c>
      <c r="I70" s="175">
        <f t="shared" si="13"/>
        <v>13444.4516</v>
      </c>
    </row>
    <row r="71" spans="1:9" ht="14.25">
      <c r="A71" s="110" t="s">
        <v>250</v>
      </c>
      <c r="B71" s="87" t="s">
        <v>106</v>
      </c>
      <c r="C71" s="89" t="s">
        <v>18</v>
      </c>
      <c r="D71" s="114" t="s">
        <v>105</v>
      </c>
      <c r="E71" s="111" t="s">
        <v>97</v>
      </c>
      <c r="F71" s="112">
        <v>3.05</v>
      </c>
      <c r="G71" s="177">
        <v>31.53</v>
      </c>
      <c r="H71" s="172">
        <f t="shared" si="12"/>
        <v>40.82</v>
      </c>
      <c r="I71" s="175">
        <f t="shared" si="13"/>
        <v>124.50099999999999</v>
      </c>
    </row>
    <row r="72" spans="1:9" ht="15">
      <c r="A72" s="294" t="s">
        <v>190</v>
      </c>
      <c r="B72" s="294"/>
      <c r="C72" s="294"/>
      <c r="D72" s="294"/>
      <c r="E72" s="294"/>
      <c r="F72" s="294"/>
      <c r="G72" s="294"/>
      <c r="H72" s="294"/>
      <c r="I72" s="92">
        <f>SUM(I67:I71)</f>
        <v>18381.869200000001</v>
      </c>
    </row>
    <row r="73" spans="1:9" ht="14.25">
      <c r="A73" s="298"/>
      <c r="B73" s="298"/>
      <c r="C73" s="298"/>
      <c r="D73" s="298"/>
      <c r="E73" s="298"/>
      <c r="F73" s="298"/>
      <c r="G73" s="298"/>
      <c r="H73" s="298"/>
      <c r="I73" s="298"/>
    </row>
    <row r="74" spans="1:9" ht="15">
      <c r="A74" s="84" t="s">
        <v>43</v>
      </c>
      <c r="B74" s="84"/>
      <c r="C74" s="94"/>
      <c r="D74" s="104" t="s">
        <v>107</v>
      </c>
      <c r="E74" s="105"/>
      <c r="F74" s="105"/>
      <c r="G74" s="106"/>
      <c r="H74" s="106"/>
      <c r="I74" s="106"/>
    </row>
    <row r="75" spans="1:9" ht="28.5">
      <c r="A75" s="110" t="s">
        <v>251</v>
      </c>
      <c r="B75" s="87" t="s">
        <v>99</v>
      </c>
      <c r="C75" s="89" t="s">
        <v>18</v>
      </c>
      <c r="D75" s="114" t="s">
        <v>98</v>
      </c>
      <c r="E75" s="111" t="s">
        <v>100</v>
      </c>
      <c r="F75" s="112">
        <v>19.72</v>
      </c>
      <c r="G75" s="172">
        <v>58.57</v>
      </c>
      <c r="H75" s="172">
        <f t="shared" ref="H75:H79" si="14">ROUND((G75*(1+$I$10)),2)</f>
        <v>75.819999999999993</v>
      </c>
      <c r="I75" s="175">
        <f t="shared" ref="I75:I79" si="15">F75*H75</f>
        <v>1495.1703999999997</v>
      </c>
    </row>
    <row r="76" spans="1:9" ht="42.75">
      <c r="A76" s="119" t="s">
        <v>252</v>
      </c>
      <c r="B76" s="87" t="s">
        <v>101</v>
      </c>
      <c r="C76" s="89" t="s">
        <v>18</v>
      </c>
      <c r="D76" s="114" t="s">
        <v>262</v>
      </c>
      <c r="E76" s="111" t="s">
        <v>97</v>
      </c>
      <c r="F76" s="112">
        <v>5.13</v>
      </c>
      <c r="G76" s="172">
        <v>712.12</v>
      </c>
      <c r="H76" s="172">
        <f t="shared" si="14"/>
        <v>921.89</v>
      </c>
      <c r="I76" s="175">
        <f t="shared" si="15"/>
        <v>4729.2956999999997</v>
      </c>
    </row>
    <row r="77" spans="1:9" ht="14.25">
      <c r="A77" s="119" t="s">
        <v>253</v>
      </c>
      <c r="B77" s="87" t="s">
        <v>103</v>
      </c>
      <c r="C77" s="89" t="s">
        <v>18</v>
      </c>
      <c r="D77" s="114" t="s">
        <v>102</v>
      </c>
      <c r="E77" s="111" t="s">
        <v>104</v>
      </c>
      <c r="F77" s="112">
        <v>110.17</v>
      </c>
      <c r="G77" s="172">
        <v>13.08</v>
      </c>
      <c r="H77" s="172">
        <f t="shared" si="14"/>
        <v>16.93</v>
      </c>
      <c r="I77" s="175">
        <f t="shared" si="15"/>
        <v>1865.1781000000001</v>
      </c>
    </row>
    <row r="78" spans="1:9" ht="28.5">
      <c r="A78" s="119" t="s">
        <v>254</v>
      </c>
      <c r="B78" s="87" t="s">
        <v>137</v>
      </c>
      <c r="C78" s="89" t="s">
        <v>18</v>
      </c>
      <c r="D78" s="107" t="s">
        <v>261</v>
      </c>
      <c r="E78" s="111" t="s">
        <v>100</v>
      </c>
      <c r="F78" s="112">
        <v>47.89</v>
      </c>
      <c r="G78" s="172">
        <v>31.5</v>
      </c>
      <c r="H78" s="172">
        <f t="shared" si="14"/>
        <v>40.78</v>
      </c>
      <c r="I78" s="175">
        <f t="shared" si="15"/>
        <v>1952.9542000000001</v>
      </c>
    </row>
    <row r="79" spans="1:9" ht="57">
      <c r="A79" s="119" t="s">
        <v>255</v>
      </c>
      <c r="B79" s="87" t="s">
        <v>138</v>
      </c>
      <c r="C79" s="89" t="s">
        <v>18</v>
      </c>
      <c r="D79" s="107" t="s">
        <v>260</v>
      </c>
      <c r="E79" s="111" t="s">
        <v>100</v>
      </c>
      <c r="F79" s="112">
        <v>47.89</v>
      </c>
      <c r="G79" s="172">
        <v>49.38</v>
      </c>
      <c r="H79" s="172">
        <f t="shared" si="14"/>
        <v>63.93</v>
      </c>
      <c r="I79" s="175">
        <f t="shared" si="15"/>
        <v>3061.6077</v>
      </c>
    </row>
    <row r="80" spans="1:9" ht="15">
      <c r="A80" s="294" t="s">
        <v>190</v>
      </c>
      <c r="B80" s="294"/>
      <c r="C80" s="294"/>
      <c r="D80" s="294"/>
      <c r="E80" s="294"/>
      <c r="F80" s="294"/>
      <c r="G80" s="294"/>
      <c r="H80" s="294"/>
      <c r="I80" s="92">
        <f>SUM(I75:I79)</f>
        <v>13104.206099999999</v>
      </c>
    </row>
    <row r="81" spans="1:9" ht="14.25">
      <c r="A81" s="298"/>
      <c r="B81" s="298"/>
      <c r="C81" s="298"/>
      <c r="D81" s="298"/>
      <c r="E81" s="298"/>
      <c r="F81" s="298"/>
      <c r="G81" s="298"/>
      <c r="H81" s="298"/>
      <c r="I81" s="298"/>
    </row>
    <row r="82" spans="1:9" ht="15">
      <c r="A82" s="135">
        <v>8</v>
      </c>
      <c r="B82" s="127"/>
      <c r="C82" s="128"/>
      <c r="D82" s="134" t="s">
        <v>113</v>
      </c>
      <c r="E82" s="129"/>
      <c r="F82" s="130"/>
      <c r="G82" s="131"/>
      <c r="H82" s="132"/>
      <c r="I82" s="133"/>
    </row>
    <row r="83" spans="1:9" ht="42.75">
      <c r="A83" s="110" t="s">
        <v>140</v>
      </c>
      <c r="B83" s="87" t="s">
        <v>108</v>
      </c>
      <c r="C83" s="115" t="s">
        <v>18</v>
      </c>
      <c r="D83" s="116" t="s">
        <v>256</v>
      </c>
      <c r="E83" s="111" t="s">
        <v>100</v>
      </c>
      <c r="F83" s="112">
        <v>13.58</v>
      </c>
      <c r="G83" s="176">
        <v>62.51</v>
      </c>
      <c r="H83" s="172">
        <f t="shared" ref="H83:H87" si="16">ROUND((G83*(1+$I$10)),2)</f>
        <v>80.92</v>
      </c>
      <c r="I83" s="175">
        <f t="shared" ref="I83:I87" si="17">F83*H83</f>
        <v>1098.8936000000001</v>
      </c>
    </row>
    <row r="84" spans="1:9" ht="42.75">
      <c r="A84" s="119" t="s">
        <v>141</v>
      </c>
      <c r="B84" s="87" t="s">
        <v>109</v>
      </c>
      <c r="C84" s="95" t="s">
        <v>18</v>
      </c>
      <c r="D84" s="117" t="s">
        <v>168</v>
      </c>
      <c r="E84" s="111" t="s">
        <v>100</v>
      </c>
      <c r="F84" s="112">
        <v>27.17</v>
      </c>
      <c r="G84" s="176">
        <v>30.43</v>
      </c>
      <c r="H84" s="172">
        <f t="shared" si="16"/>
        <v>39.39</v>
      </c>
      <c r="I84" s="175">
        <f t="shared" si="17"/>
        <v>1070.2263</v>
      </c>
    </row>
    <row r="85" spans="1:9" ht="28.5">
      <c r="A85" s="119" t="s">
        <v>142</v>
      </c>
      <c r="B85" s="87" t="s">
        <v>111</v>
      </c>
      <c r="C85" s="95" t="s">
        <v>18</v>
      </c>
      <c r="D85" s="116" t="s">
        <v>110</v>
      </c>
      <c r="E85" s="111" t="s">
        <v>100</v>
      </c>
      <c r="F85" s="112">
        <v>70.87</v>
      </c>
      <c r="G85" s="176">
        <v>86.89</v>
      </c>
      <c r="H85" s="172">
        <f t="shared" si="16"/>
        <v>112.49</v>
      </c>
      <c r="I85" s="175">
        <f t="shared" si="17"/>
        <v>7972.1662999999999</v>
      </c>
    </row>
    <row r="86" spans="1:9" ht="28.5">
      <c r="A86" s="119" t="s">
        <v>143</v>
      </c>
      <c r="B86" s="87" t="s">
        <v>112</v>
      </c>
      <c r="C86" s="95" t="s">
        <v>18</v>
      </c>
      <c r="D86" s="107" t="s">
        <v>263</v>
      </c>
      <c r="E86" s="111" t="s">
        <v>100</v>
      </c>
      <c r="F86" s="112">
        <v>70.87</v>
      </c>
      <c r="G86" s="180">
        <v>133.01</v>
      </c>
      <c r="H86" s="172">
        <f t="shared" si="16"/>
        <v>172.19</v>
      </c>
      <c r="I86" s="175">
        <f t="shared" si="17"/>
        <v>12203.105300000001</v>
      </c>
    </row>
    <row r="87" spans="1:9" ht="14.25">
      <c r="A87" s="119" t="s">
        <v>144</v>
      </c>
      <c r="B87" s="87" t="s">
        <v>115</v>
      </c>
      <c r="C87" s="95" t="s">
        <v>18</v>
      </c>
      <c r="D87" s="107" t="s">
        <v>114</v>
      </c>
      <c r="E87" s="111" t="s">
        <v>35</v>
      </c>
      <c r="F87" s="112">
        <v>3.43</v>
      </c>
      <c r="G87" s="180">
        <v>394.96</v>
      </c>
      <c r="H87" s="172">
        <f t="shared" si="16"/>
        <v>511.31</v>
      </c>
      <c r="I87" s="175">
        <f t="shared" si="17"/>
        <v>1753.7933</v>
      </c>
    </row>
    <row r="88" spans="1:9" ht="15">
      <c r="A88" s="294" t="s">
        <v>194</v>
      </c>
      <c r="B88" s="294"/>
      <c r="C88" s="294"/>
      <c r="D88" s="294"/>
      <c r="E88" s="294"/>
      <c r="F88" s="294"/>
      <c r="G88" s="294"/>
      <c r="H88" s="294"/>
      <c r="I88" s="92">
        <f>SUM(I83:I87)</f>
        <v>24098.184800000003</v>
      </c>
    </row>
    <row r="89" spans="1:9" ht="14.25">
      <c r="A89" s="298"/>
      <c r="B89" s="298"/>
      <c r="C89" s="298"/>
      <c r="D89" s="298"/>
      <c r="E89" s="298"/>
      <c r="F89" s="298"/>
      <c r="G89" s="298"/>
      <c r="H89" s="298"/>
      <c r="I89" s="298"/>
    </row>
    <row r="90" spans="1:9" ht="12.75" customHeight="1">
      <c r="A90" s="135">
        <v>9</v>
      </c>
      <c r="B90" s="127"/>
      <c r="C90" s="128"/>
      <c r="D90" s="134" t="s">
        <v>134</v>
      </c>
      <c r="E90" s="129"/>
      <c r="F90" s="130"/>
      <c r="G90" s="131"/>
      <c r="H90" s="132"/>
      <c r="I90" s="133"/>
    </row>
    <row r="91" spans="1:9" ht="42.75">
      <c r="A91" s="118" t="s">
        <v>145</v>
      </c>
      <c r="B91" s="118" t="s">
        <v>135</v>
      </c>
      <c r="C91" s="118" t="s">
        <v>18</v>
      </c>
      <c r="D91" s="137" t="s">
        <v>274</v>
      </c>
      <c r="E91" s="118" t="s">
        <v>100</v>
      </c>
      <c r="F91" s="118">
        <v>13.58</v>
      </c>
      <c r="G91" s="179">
        <v>5.3</v>
      </c>
      <c r="H91" s="172">
        <f t="shared" ref="H91:H92" si="18">ROUND((G91*(1+$I$10)),2)</f>
        <v>6.86</v>
      </c>
      <c r="I91" s="175">
        <f t="shared" ref="I91:I92" si="19">F91*H91</f>
        <v>93.158799999999999</v>
      </c>
    </row>
    <row r="92" spans="1:9" ht="42.75">
      <c r="A92" s="118" t="s">
        <v>146</v>
      </c>
      <c r="B92" s="118" t="s">
        <v>136</v>
      </c>
      <c r="C92" s="118" t="s">
        <v>18</v>
      </c>
      <c r="D92" s="137" t="s">
        <v>171</v>
      </c>
      <c r="E92" s="118" t="s">
        <v>100</v>
      </c>
      <c r="F92" s="118">
        <v>27.16</v>
      </c>
      <c r="G92" s="179">
        <v>21.9</v>
      </c>
      <c r="H92" s="172">
        <f t="shared" si="18"/>
        <v>28.35</v>
      </c>
      <c r="I92" s="175">
        <f t="shared" si="19"/>
        <v>769.98599999999999</v>
      </c>
    </row>
    <row r="93" spans="1:9" ht="15">
      <c r="A93" s="294" t="s">
        <v>194</v>
      </c>
      <c r="B93" s="294"/>
      <c r="C93" s="294"/>
      <c r="D93" s="294"/>
      <c r="E93" s="294"/>
      <c r="F93" s="294"/>
      <c r="G93" s="294"/>
      <c r="H93" s="294"/>
      <c r="I93" s="92">
        <f>SUM(I91:I92)</f>
        <v>863.14480000000003</v>
      </c>
    </row>
    <row r="94" spans="1:9" ht="14.25">
      <c r="A94" s="298"/>
      <c r="B94" s="298"/>
      <c r="C94" s="298"/>
      <c r="D94" s="298"/>
      <c r="E94" s="298"/>
      <c r="F94" s="298"/>
      <c r="G94" s="298"/>
      <c r="H94" s="298"/>
      <c r="I94" s="298"/>
    </row>
    <row r="95" spans="1:9" ht="14.25">
      <c r="A95" s="298"/>
      <c r="B95" s="298"/>
      <c r="C95" s="298"/>
      <c r="D95" s="298"/>
      <c r="E95" s="298"/>
      <c r="F95" s="298"/>
      <c r="G95" s="298"/>
      <c r="H95" s="298"/>
      <c r="I95" s="298"/>
    </row>
    <row r="96" spans="1:9" ht="15">
      <c r="A96" s="135">
        <v>10</v>
      </c>
      <c r="B96" s="127"/>
      <c r="C96" s="128"/>
      <c r="D96" s="134" t="s">
        <v>60</v>
      </c>
      <c r="E96" s="129"/>
      <c r="F96" s="130"/>
      <c r="G96" s="131"/>
      <c r="H96" s="132"/>
      <c r="I96" s="133"/>
    </row>
    <row r="97" spans="1:8191" ht="57">
      <c r="A97" s="118" t="s">
        <v>147</v>
      </c>
      <c r="B97" s="118" t="s">
        <v>264</v>
      </c>
      <c r="C97" s="118" t="s">
        <v>18</v>
      </c>
      <c r="D97" s="137" t="s">
        <v>265</v>
      </c>
      <c r="E97" s="118" t="s">
        <v>3</v>
      </c>
      <c r="F97" s="118">
        <v>1</v>
      </c>
      <c r="G97" s="179">
        <v>315.41000000000003</v>
      </c>
      <c r="H97" s="172">
        <f t="shared" ref="H97:H102" si="20">ROUND((G97*(1+$I$10)),2)</f>
        <v>408.32</v>
      </c>
      <c r="I97" s="175">
        <f t="shared" ref="I97:I102" si="21">F97*H97</f>
        <v>408.32</v>
      </c>
    </row>
    <row r="98" spans="1:8191" ht="42.75">
      <c r="A98" s="118" t="s">
        <v>257</v>
      </c>
      <c r="B98" s="118" t="s">
        <v>266</v>
      </c>
      <c r="C98" s="118" t="s">
        <v>18</v>
      </c>
      <c r="D98" s="137" t="s">
        <v>267</v>
      </c>
      <c r="E98" s="118" t="s">
        <v>6</v>
      </c>
      <c r="F98" s="118">
        <v>16.079999999999998</v>
      </c>
      <c r="G98" s="179">
        <v>43.89</v>
      </c>
      <c r="H98" s="172">
        <f t="shared" si="20"/>
        <v>56.82</v>
      </c>
      <c r="I98" s="175">
        <f t="shared" si="21"/>
        <v>913.66559999999993</v>
      </c>
    </row>
    <row r="99" spans="1:8191" ht="57">
      <c r="A99" s="118" t="s">
        <v>258</v>
      </c>
      <c r="B99" s="118" t="s">
        <v>268</v>
      </c>
      <c r="C99" s="118" t="s">
        <v>18</v>
      </c>
      <c r="D99" s="137" t="s">
        <v>269</v>
      </c>
      <c r="E99" s="118" t="s">
        <v>6</v>
      </c>
      <c r="F99" s="118">
        <v>16.079999999999998</v>
      </c>
      <c r="G99" s="179">
        <v>45.19</v>
      </c>
      <c r="H99" s="172">
        <f t="shared" si="20"/>
        <v>58.5</v>
      </c>
      <c r="I99" s="175">
        <f t="shared" si="21"/>
        <v>940.68</v>
      </c>
    </row>
    <row r="100" spans="1:8191" ht="43.5" customHeight="1">
      <c r="A100" s="118" t="s">
        <v>259</v>
      </c>
      <c r="B100" s="118" t="s">
        <v>270</v>
      </c>
      <c r="C100" s="118" t="s">
        <v>18</v>
      </c>
      <c r="D100" s="137" t="s">
        <v>196</v>
      </c>
      <c r="E100" s="118" t="s">
        <v>3</v>
      </c>
      <c r="F100" s="118">
        <v>2</v>
      </c>
      <c r="G100" s="179">
        <v>42.32</v>
      </c>
      <c r="H100" s="172">
        <f t="shared" si="20"/>
        <v>54.79</v>
      </c>
      <c r="I100" s="175">
        <f t="shared" si="21"/>
        <v>109.58</v>
      </c>
    </row>
    <row r="101" spans="1:8191" ht="57">
      <c r="A101" s="118" t="s">
        <v>335</v>
      </c>
      <c r="B101" s="118" t="s">
        <v>271</v>
      </c>
      <c r="C101" s="118" t="s">
        <v>18</v>
      </c>
      <c r="D101" s="137" t="s">
        <v>272</v>
      </c>
      <c r="E101" s="118" t="s">
        <v>3</v>
      </c>
      <c r="F101" s="118">
        <v>1</v>
      </c>
      <c r="G101" s="179">
        <v>246.39</v>
      </c>
      <c r="H101" s="172">
        <f t="shared" si="20"/>
        <v>318.97000000000003</v>
      </c>
      <c r="I101" s="175">
        <f t="shared" si="21"/>
        <v>318.97000000000003</v>
      </c>
    </row>
    <row r="102" spans="1:8191" ht="42.75">
      <c r="A102" s="118" t="s">
        <v>336</v>
      </c>
      <c r="B102" s="118" t="s">
        <v>273</v>
      </c>
      <c r="C102" s="118" t="s">
        <v>18</v>
      </c>
      <c r="D102" s="137" t="s">
        <v>195</v>
      </c>
      <c r="E102" s="118" t="s">
        <v>35</v>
      </c>
      <c r="F102" s="118">
        <v>19.72</v>
      </c>
      <c r="G102" s="179">
        <v>18.100000000000001</v>
      </c>
      <c r="H102" s="172">
        <f t="shared" si="20"/>
        <v>23.43</v>
      </c>
      <c r="I102" s="175">
        <f t="shared" si="21"/>
        <v>462.03959999999995</v>
      </c>
    </row>
    <row r="103" spans="1:8191" ht="15">
      <c r="A103" s="294" t="s">
        <v>194</v>
      </c>
      <c r="B103" s="294"/>
      <c r="C103" s="294"/>
      <c r="D103" s="294"/>
      <c r="E103" s="294"/>
      <c r="F103" s="294"/>
      <c r="G103" s="294"/>
      <c r="H103" s="294"/>
      <c r="I103" s="92">
        <f>SUM(I97:I102)</f>
        <v>3153.2551999999996</v>
      </c>
    </row>
    <row r="104" spans="1:8191" ht="14.25">
      <c r="A104" s="298"/>
      <c r="B104" s="298"/>
      <c r="C104" s="298"/>
      <c r="D104" s="298"/>
      <c r="E104" s="298"/>
      <c r="F104" s="298"/>
      <c r="G104" s="298"/>
      <c r="H104" s="298"/>
      <c r="I104" s="298"/>
    </row>
    <row r="105" spans="1:8191" ht="15">
      <c r="A105" s="135">
        <v>11</v>
      </c>
      <c r="B105" s="127"/>
      <c r="C105" s="128"/>
      <c r="D105" s="138" t="s">
        <v>167</v>
      </c>
      <c r="E105" s="129"/>
      <c r="F105" s="130"/>
      <c r="G105" s="131"/>
      <c r="H105" s="132"/>
      <c r="I105" s="133"/>
      <c r="U105" s="305"/>
      <c r="V105" s="305"/>
      <c r="W105" s="305"/>
      <c r="X105" s="305"/>
      <c r="Y105" s="305"/>
      <c r="Z105" s="305"/>
      <c r="AA105" s="305"/>
      <c r="AB105" s="305"/>
      <c r="AC105" s="305"/>
      <c r="AD105" s="305"/>
      <c r="AE105" s="305"/>
      <c r="AF105" s="305"/>
      <c r="AG105" s="305"/>
      <c r="AH105" s="305"/>
      <c r="AI105" s="305"/>
      <c r="AJ105" s="305"/>
      <c r="AK105" s="305"/>
      <c r="AL105" s="305"/>
      <c r="AM105" s="305"/>
      <c r="AN105" s="305"/>
      <c r="AO105" s="305"/>
      <c r="AP105" s="305"/>
      <c r="AQ105" s="305"/>
      <c r="AR105" s="305"/>
      <c r="AS105" s="305"/>
      <c r="AT105" s="305"/>
      <c r="AU105" s="305"/>
      <c r="AV105" s="305"/>
      <c r="AW105" s="305"/>
      <c r="AX105" s="305"/>
      <c r="AY105" s="305"/>
      <c r="AZ105" s="305"/>
      <c r="BA105" s="305"/>
      <c r="BB105" s="305"/>
      <c r="BC105" s="305"/>
      <c r="BD105" s="305"/>
      <c r="BE105" s="305"/>
      <c r="BF105" s="305"/>
      <c r="BG105" s="305"/>
      <c r="BH105" s="305"/>
      <c r="BI105" s="305"/>
      <c r="BJ105" s="305"/>
      <c r="BK105" s="305"/>
      <c r="BL105" s="305"/>
      <c r="BM105" s="305"/>
      <c r="BN105" s="305"/>
      <c r="BO105" s="305"/>
      <c r="BP105" s="305"/>
      <c r="BQ105" s="305"/>
      <c r="BR105" s="305"/>
      <c r="BS105" s="305"/>
      <c r="BT105" s="305"/>
      <c r="BU105" s="305"/>
      <c r="BV105" s="305"/>
      <c r="BW105" s="305"/>
      <c r="BX105" s="305"/>
      <c r="BY105" s="305"/>
      <c r="BZ105" s="305"/>
      <c r="CA105" s="305"/>
      <c r="CB105" s="305"/>
      <c r="CC105" s="305"/>
      <c r="CD105" s="305"/>
      <c r="CE105" s="305"/>
      <c r="CF105" s="305"/>
      <c r="CG105" s="305"/>
      <c r="CH105" s="305"/>
      <c r="CI105" s="305"/>
      <c r="CJ105" s="305"/>
      <c r="CK105" s="305"/>
      <c r="CL105" s="305"/>
      <c r="CM105" s="305"/>
      <c r="CN105" s="305"/>
      <c r="CO105" s="305"/>
      <c r="CP105" s="305"/>
      <c r="CQ105" s="305"/>
      <c r="CR105" s="305"/>
      <c r="CS105" s="305"/>
      <c r="CT105" s="305"/>
      <c r="CU105" s="305"/>
      <c r="CV105" s="305"/>
      <c r="CW105" s="305"/>
      <c r="CX105" s="305"/>
      <c r="CY105" s="305"/>
      <c r="CZ105" s="305"/>
      <c r="DA105" s="305"/>
      <c r="DB105" s="305"/>
      <c r="DC105" s="305"/>
      <c r="DD105" s="305"/>
      <c r="DE105" s="305"/>
      <c r="DF105" s="305"/>
      <c r="DG105" s="305"/>
      <c r="DH105" s="305"/>
      <c r="DI105" s="305"/>
      <c r="DJ105" s="305"/>
      <c r="DK105" s="305"/>
      <c r="DL105" s="305"/>
      <c r="DM105" s="305"/>
      <c r="DN105" s="305"/>
      <c r="DO105" s="305"/>
      <c r="DP105" s="305"/>
      <c r="DQ105" s="305"/>
      <c r="DR105" s="305"/>
      <c r="DS105" s="305"/>
      <c r="DT105" s="305"/>
      <c r="DU105" s="305"/>
      <c r="DV105" s="305"/>
      <c r="DW105" s="305"/>
      <c r="DX105" s="305"/>
      <c r="DY105" s="305"/>
      <c r="DZ105" s="305"/>
      <c r="EA105" s="305"/>
      <c r="EB105" s="305"/>
      <c r="EC105" s="305"/>
      <c r="ED105" s="305"/>
      <c r="EE105" s="305"/>
      <c r="EF105" s="305"/>
      <c r="EG105" s="305"/>
      <c r="EH105" s="305"/>
      <c r="EI105" s="305"/>
      <c r="EJ105" s="305"/>
      <c r="EK105" s="305"/>
      <c r="EL105" s="305"/>
      <c r="EM105" s="305"/>
      <c r="EN105" s="305"/>
      <c r="EO105" s="305"/>
      <c r="EP105" s="305"/>
      <c r="EQ105" s="305"/>
      <c r="ER105" s="305"/>
      <c r="ES105" s="305"/>
      <c r="ET105" s="305"/>
      <c r="EU105" s="305"/>
      <c r="EV105" s="305"/>
      <c r="EW105" s="305"/>
      <c r="EX105" s="305"/>
      <c r="EY105" s="305"/>
      <c r="EZ105" s="305"/>
      <c r="FA105" s="305"/>
      <c r="FB105" s="305"/>
      <c r="FC105" s="305"/>
      <c r="FD105" s="305"/>
      <c r="FE105" s="305"/>
      <c r="FF105" s="305"/>
      <c r="FG105" s="305"/>
      <c r="FH105" s="305"/>
      <c r="FI105" s="305"/>
      <c r="FJ105" s="305"/>
      <c r="FK105" s="305"/>
      <c r="FL105" s="305"/>
      <c r="FM105" s="305"/>
      <c r="FN105" s="305"/>
      <c r="FO105" s="305"/>
      <c r="FP105" s="305"/>
      <c r="FQ105" s="305"/>
      <c r="FR105" s="305"/>
      <c r="FS105" s="305"/>
      <c r="FT105" s="305"/>
      <c r="FU105" s="305"/>
      <c r="FV105" s="305"/>
      <c r="FW105" s="305"/>
      <c r="FX105" s="305"/>
      <c r="FY105" s="305"/>
      <c r="FZ105" s="305"/>
      <c r="GA105" s="305"/>
      <c r="GB105" s="305"/>
      <c r="GC105" s="305"/>
      <c r="GD105" s="305"/>
      <c r="GE105" s="305"/>
      <c r="GF105" s="305"/>
      <c r="GG105" s="305"/>
      <c r="GH105" s="305"/>
      <c r="GI105" s="305"/>
      <c r="GJ105" s="305"/>
      <c r="GK105" s="305"/>
      <c r="GL105" s="305"/>
      <c r="GM105" s="305"/>
      <c r="GN105" s="305"/>
      <c r="GO105" s="305"/>
      <c r="GP105" s="305"/>
      <c r="GQ105" s="305"/>
      <c r="GR105" s="305"/>
      <c r="GS105" s="305"/>
      <c r="GT105" s="305"/>
      <c r="GU105" s="305"/>
      <c r="GV105" s="305"/>
      <c r="GW105" s="305"/>
      <c r="GX105" s="305"/>
      <c r="GY105" s="305"/>
      <c r="GZ105" s="305"/>
      <c r="HA105" s="305"/>
      <c r="HB105" s="305"/>
      <c r="HC105" s="305"/>
      <c r="HD105" s="305"/>
      <c r="HE105" s="305"/>
      <c r="HF105" s="305"/>
      <c r="HG105" s="305"/>
      <c r="HH105" s="305"/>
      <c r="HI105" s="305"/>
      <c r="HJ105" s="305"/>
      <c r="HK105" s="305"/>
      <c r="HL105" s="305"/>
      <c r="HM105" s="305"/>
      <c r="HN105" s="305"/>
      <c r="HO105" s="305"/>
      <c r="HP105" s="305"/>
      <c r="HQ105" s="305"/>
      <c r="HR105" s="305"/>
      <c r="HS105" s="305"/>
      <c r="HT105" s="305"/>
      <c r="HU105" s="305"/>
      <c r="HV105" s="305"/>
      <c r="HW105" s="305"/>
      <c r="HX105" s="305"/>
      <c r="HY105" s="305"/>
      <c r="HZ105" s="305"/>
      <c r="IA105" s="305"/>
      <c r="IB105" s="305"/>
      <c r="IC105" s="305"/>
      <c r="ID105" s="305"/>
      <c r="IE105" s="305"/>
      <c r="IF105" s="305"/>
      <c r="IG105" s="305"/>
      <c r="IH105" s="305"/>
      <c r="II105" s="305"/>
      <c r="IJ105" s="305"/>
      <c r="IK105" s="305"/>
      <c r="IL105" s="305"/>
      <c r="IM105" s="305"/>
      <c r="IN105" s="305"/>
      <c r="IO105" s="305"/>
      <c r="IP105" s="305"/>
      <c r="IQ105" s="305"/>
      <c r="IR105" s="305"/>
      <c r="IS105" s="305"/>
      <c r="IT105" s="305"/>
      <c r="IU105" s="305"/>
      <c r="IV105" s="305"/>
      <c r="IW105" s="305"/>
      <c r="IX105" s="305"/>
      <c r="IY105" s="305"/>
      <c r="IZ105" s="305"/>
      <c r="JA105" s="305"/>
      <c r="JB105" s="305"/>
      <c r="JC105" s="305"/>
      <c r="JD105" s="305"/>
      <c r="JE105" s="305"/>
      <c r="JF105" s="305"/>
      <c r="JG105" s="305"/>
      <c r="JH105" s="305"/>
      <c r="JI105" s="305"/>
      <c r="JJ105" s="305"/>
      <c r="JK105" s="305"/>
      <c r="JL105" s="305"/>
      <c r="JM105" s="305"/>
      <c r="JN105" s="305"/>
      <c r="JO105" s="305"/>
      <c r="JP105" s="305"/>
      <c r="JQ105" s="305"/>
      <c r="JR105" s="305"/>
      <c r="JS105" s="305"/>
      <c r="JT105" s="305"/>
      <c r="JU105" s="305"/>
      <c r="JV105" s="305"/>
      <c r="JW105" s="305"/>
      <c r="JX105" s="305"/>
      <c r="JY105" s="305"/>
      <c r="JZ105" s="305"/>
      <c r="KA105" s="305"/>
      <c r="KB105" s="305"/>
      <c r="KC105" s="305"/>
      <c r="KD105" s="305"/>
      <c r="KE105" s="305"/>
      <c r="KF105" s="305"/>
      <c r="KG105" s="305"/>
      <c r="KH105" s="305"/>
      <c r="KI105" s="305"/>
      <c r="KJ105" s="305"/>
      <c r="KK105" s="305"/>
      <c r="KL105" s="305"/>
      <c r="KM105" s="305"/>
      <c r="KN105" s="305"/>
      <c r="KO105" s="305"/>
      <c r="KP105" s="305"/>
      <c r="KQ105" s="305"/>
      <c r="KR105" s="305"/>
      <c r="KS105" s="305"/>
      <c r="KT105" s="305"/>
      <c r="KU105" s="305"/>
      <c r="KV105" s="305"/>
      <c r="KW105" s="305"/>
      <c r="KX105" s="305"/>
      <c r="KY105" s="305"/>
      <c r="KZ105" s="305"/>
      <c r="LA105" s="305"/>
      <c r="LB105" s="305"/>
      <c r="LC105" s="305"/>
      <c r="LD105" s="305"/>
      <c r="LE105" s="305"/>
      <c r="LF105" s="305"/>
      <c r="LG105" s="305"/>
      <c r="LH105" s="305"/>
      <c r="LI105" s="305"/>
      <c r="LJ105" s="305"/>
      <c r="LK105" s="305"/>
      <c r="LL105" s="305"/>
      <c r="LM105" s="305"/>
      <c r="LN105" s="305"/>
      <c r="LO105" s="305"/>
      <c r="LP105" s="305"/>
      <c r="LQ105" s="305"/>
      <c r="LR105" s="305"/>
      <c r="LS105" s="305"/>
      <c r="LT105" s="305"/>
      <c r="LU105" s="305"/>
      <c r="LV105" s="305"/>
      <c r="LW105" s="305"/>
      <c r="LX105" s="305"/>
      <c r="LY105" s="305"/>
      <c r="LZ105" s="305"/>
      <c r="MA105" s="305"/>
      <c r="MB105" s="305"/>
      <c r="MC105" s="305"/>
      <c r="MD105" s="305"/>
      <c r="ME105" s="305"/>
      <c r="MF105" s="305"/>
      <c r="MG105" s="305"/>
      <c r="MH105" s="305"/>
      <c r="MI105" s="305"/>
      <c r="MJ105" s="305"/>
      <c r="MK105" s="305"/>
      <c r="ML105" s="305"/>
      <c r="MM105" s="305"/>
      <c r="MN105" s="305"/>
      <c r="MO105" s="305"/>
      <c r="MP105" s="305"/>
      <c r="MQ105" s="305"/>
      <c r="MR105" s="305"/>
      <c r="MS105" s="305"/>
      <c r="MT105" s="305"/>
      <c r="MU105" s="305"/>
      <c r="MV105" s="305"/>
      <c r="MW105" s="305"/>
      <c r="MX105" s="305"/>
      <c r="MY105" s="305"/>
      <c r="MZ105" s="305"/>
      <c r="NA105" s="305"/>
      <c r="NB105" s="305"/>
      <c r="NC105" s="305"/>
      <c r="ND105" s="305"/>
      <c r="NE105" s="305"/>
      <c r="NF105" s="305"/>
      <c r="NG105" s="305"/>
      <c r="NH105" s="305"/>
      <c r="NI105" s="305"/>
      <c r="NJ105" s="305"/>
      <c r="NK105" s="305"/>
      <c r="NL105" s="305"/>
      <c r="NM105" s="305"/>
      <c r="NN105" s="305"/>
      <c r="NO105" s="305"/>
      <c r="NP105" s="305"/>
      <c r="NQ105" s="305"/>
      <c r="NR105" s="305"/>
      <c r="NS105" s="305"/>
      <c r="NT105" s="305"/>
      <c r="NU105" s="305"/>
      <c r="NV105" s="305"/>
      <c r="NW105" s="305"/>
      <c r="NX105" s="305"/>
      <c r="NY105" s="305"/>
      <c r="NZ105" s="305"/>
      <c r="OA105" s="305"/>
      <c r="OB105" s="305"/>
      <c r="OC105" s="305"/>
      <c r="OD105" s="305"/>
      <c r="OE105" s="305"/>
      <c r="OF105" s="305"/>
      <c r="OG105" s="305"/>
      <c r="OH105" s="305"/>
      <c r="OI105" s="305"/>
      <c r="OJ105" s="305"/>
      <c r="OK105" s="305"/>
      <c r="OL105" s="305"/>
      <c r="OM105" s="305"/>
      <c r="ON105" s="305"/>
      <c r="OO105" s="305"/>
      <c r="OP105" s="305"/>
      <c r="OQ105" s="305"/>
      <c r="OR105" s="305"/>
      <c r="OS105" s="305"/>
      <c r="OT105" s="305"/>
      <c r="OU105" s="305"/>
      <c r="OV105" s="305"/>
      <c r="OW105" s="305"/>
      <c r="OX105" s="305"/>
      <c r="OY105" s="305"/>
      <c r="OZ105" s="305"/>
      <c r="PA105" s="305"/>
      <c r="PB105" s="305"/>
      <c r="PC105" s="305"/>
      <c r="PD105" s="305"/>
      <c r="PE105" s="305"/>
      <c r="PF105" s="305"/>
      <c r="PG105" s="305"/>
      <c r="PH105" s="305"/>
      <c r="PI105" s="305"/>
      <c r="PJ105" s="305"/>
      <c r="PK105" s="305"/>
      <c r="PL105" s="305"/>
      <c r="PM105" s="305"/>
      <c r="PN105" s="305"/>
      <c r="PO105" s="305"/>
      <c r="PP105" s="305"/>
      <c r="PQ105" s="305"/>
      <c r="PR105" s="305"/>
      <c r="PS105" s="305"/>
      <c r="PT105" s="305"/>
      <c r="PU105" s="305"/>
      <c r="PV105" s="305"/>
      <c r="PW105" s="305"/>
      <c r="PX105" s="305"/>
      <c r="PY105" s="305"/>
      <c r="PZ105" s="305"/>
      <c r="QA105" s="305"/>
      <c r="QB105" s="305"/>
      <c r="QC105" s="305"/>
      <c r="QD105" s="305"/>
      <c r="QE105" s="305"/>
      <c r="QF105" s="305"/>
      <c r="QG105" s="305"/>
      <c r="QH105" s="305"/>
      <c r="QI105" s="305"/>
      <c r="QJ105" s="305"/>
      <c r="QK105" s="305"/>
      <c r="QL105" s="305"/>
      <c r="QM105" s="305"/>
      <c r="QN105" s="305"/>
      <c r="QO105" s="305"/>
      <c r="QP105" s="305"/>
      <c r="QQ105" s="305"/>
      <c r="QR105" s="305"/>
      <c r="QS105" s="305"/>
      <c r="QT105" s="305"/>
      <c r="QU105" s="305"/>
      <c r="QV105" s="305"/>
      <c r="QW105" s="305"/>
      <c r="QX105" s="305"/>
      <c r="QY105" s="305"/>
      <c r="QZ105" s="305"/>
      <c r="RA105" s="305"/>
      <c r="RB105" s="305"/>
      <c r="RC105" s="305"/>
      <c r="RD105" s="305"/>
      <c r="RE105" s="305"/>
      <c r="RF105" s="305"/>
      <c r="RG105" s="305"/>
      <c r="RH105" s="305"/>
      <c r="RI105" s="305"/>
      <c r="RJ105" s="305"/>
      <c r="RK105" s="305"/>
      <c r="RL105" s="305"/>
      <c r="RM105" s="305"/>
      <c r="RN105" s="305"/>
      <c r="RO105" s="305"/>
      <c r="RP105" s="305"/>
      <c r="RQ105" s="305"/>
      <c r="RR105" s="305"/>
      <c r="RS105" s="305"/>
      <c r="RT105" s="305"/>
      <c r="RU105" s="305"/>
      <c r="RV105" s="305"/>
      <c r="RW105" s="305"/>
      <c r="RX105" s="305"/>
      <c r="RY105" s="305"/>
      <c r="RZ105" s="305"/>
      <c r="SA105" s="305"/>
      <c r="SB105" s="305"/>
      <c r="SC105" s="305"/>
      <c r="SD105" s="305"/>
      <c r="SE105" s="305"/>
      <c r="SF105" s="305"/>
      <c r="SG105" s="305"/>
      <c r="SH105" s="305"/>
      <c r="SI105" s="305"/>
      <c r="SJ105" s="305"/>
      <c r="SK105" s="305"/>
      <c r="SL105" s="305"/>
      <c r="SM105" s="305"/>
      <c r="SN105" s="305"/>
      <c r="SO105" s="305"/>
      <c r="SP105" s="305"/>
      <c r="SQ105" s="305"/>
      <c r="SR105" s="305"/>
      <c r="SS105" s="305"/>
      <c r="ST105" s="305"/>
      <c r="SU105" s="305"/>
      <c r="SV105" s="305"/>
      <c r="SW105" s="305"/>
      <c r="SX105" s="305"/>
      <c r="SY105" s="305"/>
      <c r="SZ105" s="305"/>
      <c r="TA105" s="305"/>
      <c r="TB105" s="305"/>
      <c r="TC105" s="305"/>
      <c r="TD105" s="305"/>
      <c r="TE105" s="305"/>
      <c r="TF105" s="305"/>
      <c r="TG105" s="305"/>
      <c r="TH105" s="305"/>
      <c r="TI105" s="305"/>
      <c r="TJ105" s="305"/>
      <c r="TK105" s="305"/>
      <c r="TL105" s="305"/>
      <c r="TM105" s="305"/>
      <c r="TN105" s="305"/>
      <c r="TO105" s="305"/>
      <c r="TP105" s="305"/>
      <c r="TQ105" s="305"/>
      <c r="TR105" s="305"/>
      <c r="TS105" s="305"/>
      <c r="TT105" s="305"/>
      <c r="TU105" s="305"/>
      <c r="TV105" s="305"/>
      <c r="TW105" s="305"/>
      <c r="TX105" s="305"/>
      <c r="TY105" s="305"/>
      <c r="TZ105" s="305"/>
      <c r="UA105" s="305"/>
      <c r="UB105" s="305"/>
      <c r="UC105" s="305"/>
      <c r="UD105" s="305"/>
      <c r="UE105" s="305"/>
      <c r="UF105" s="305"/>
      <c r="UG105" s="305"/>
      <c r="UH105" s="305"/>
      <c r="UI105" s="305"/>
      <c r="UJ105" s="305"/>
      <c r="UK105" s="305"/>
      <c r="UL105" s="305"/>
      <c r="UM105" s="305"/>
      <c r="UN105" s="305"/>
      <c r="UO105" s="305"/>
      <c r="UP105" s="305"/>
      <c r="UQ105" s="305"/>
      <c r="UR105" s="305"/>
      <c r="US105" s="305"/>
      <c r="UT105" s="305"/>
      <c r="UU105" s="305"/>
      <c r="UV105" s="305"/>
      <c r="UW105" s="305"/>
      <c r="UX105" s="305"/>
      <c r="UY105" s="305"/>
      <c r="UZ105" s="305"/>
      <c r="VA105" s="305"/>
      <c r="VB105" s="305"/>
      <c r="VC105" s="305"/>
      <c r="VD105" s="305"/>
      <c r="VE105" s="305"/>
      <c r="VF105" s="305"/>
      <c r="VG105" s="305"/>
      <c r="VH105" s="305"/>
      <c r="VI105" s="305"/>
      <c r="VJ105" s="305"/>
      <c r="VK105" s="305"/>
      <c r="VL105" s="305"/>
      <c r="VM105" s="305"/>
      <c r="VN105" s="305"/>
      <c r="VO105" s="305"/>
      <c r="VP105" s="305"/>
      <c r="VQ105" s="305"/>
      <c r="VR105" s="305"/>
      <c r="VS105" s="305"/>
      <c r="VT105" s="305"/>
      <c r="VU105" s="305"/>
      <c r="VV105" s="305"/>
      <c r="VW105" s="305"/>
      <c r="VX105" s="305"/>
      <c r="VY105" s="305"/>
      <c r="VZ105" s="305"/>
      <c r="WA105" s="305"/>
      <c r="WB105" s="305"/>
      <c r="WC105" s="305"/>
      <c r="WD105" s="305"/>
      <c r="WE105" s="305"/>
      <c r="WF105" s="305"/>
      <c r="WG105" s="305"/>
      <c r="WH105" s="305"/>
      <c r="WI105" s="305"/>
      <c r="WJ105" s="305"/>
      <c r="WK105" s="305"/>
      <c r="WL105" s="305"/>
      <c r="WM105" s="305"/>
      <c r="WN105" s="305"/>
      <c r="WO105" s="305"/>
      <c r="WP105" s="305"/>
      <c r="WQ105" s="305"/>
      <c r="WR105" s="305"/>
      <c r="WS105" s="305"/>
      <c r="WT105" s="305"/>
      <c r="WU105" s="305"/>
      <c r="WV105" s="305"/>
      <c r="WW105" s="305"/>
      <c r="WX105" s="305"/>
      <c r="WY105" s="305"/>
      <c r="WZ105" s="305"/>
      <c r="XA105" s="305"/>
      <c r="XB105" s="305"/>
      <c r="XC105" s="305"/>
      <c r="XD105" s="305"/>
      <c r="XE105" s="305"/>
      <c r="XF105" s="305"/>
      <c r="XG105" s="305"/>
      <c r="XH105" s="305"/>
      <c r="XI105" s="305"/>
      <c r="XJ105" s="305"/>
      <c r="XK105" s="305"/>
      <c r="XL105" s="305"/>
      <c r="XM105" s="305"/>
      <c r="XN105" s="305"/>
      <c r="XO105" s="305"/>
      <c r="XP105" s="305"/>
      <c r="XQ105" s="305"/>
      <c r="XR105" s="305"/>
      <c r="XS105" s="305"/>
      <c r="XT105" s="305"/>
      <c r="XU105" s="305"/>
      <c r="XV105" s="305"/>
      <c r="XW105" s="305"/>
      <c r="XX105" s="305"/>
      <c r="XY105" s="305"/>
      <c r="XZ105" s="305"/>
      <c r="YA105" s="305"/>
      <c r="YB105" s="305"/>
      <c r="YC105" s="305"/>
      <c r="YD105" s="305"/>
      <c r="YE105" s="305"/>
      <c r="YF105" s="305"/>
      <c r="YG105" s="305"/>
      <c r="YH105" s="305"/>
      <c r="YI105" s="305"/>
      <c r="YJ105" s="305"/>
      <c r="YK105" s="305"/>
      <c r="YL105" s="305"/>
      <c r="YM105" s="305"/>
      <c r="YN105" s="305"/>
      <c r="YO105" s="305"/>
      <c r="YP105" s="305"/>
      <c r="YQ105" s="305"/>
      <c r="YR105" s="305"/>
      <c r="YS105" s="305"/>
      <c r="YT105" s="305"/>
      <c r="YU105" s="305"/>
      <c r="YV105" s="305"/>
      <c r="YW105" s="305"/>
      <c r="YX105" s="305"/>
      <c r="YY105" s="305"/>
      <c r="YZ105" s="305"/>
      <c r="ZA105" s="305"/>
      <c r="ZB105" s="305"/>
      <c r="ZC105" s="305"/>
      <c r="ZD105" s="305"/>
      <c r="ZE105" s="305"/>
      <c r="ZF105" s="305"/>
      <c r="ZG105" s="305"/>
      <c r="ZH105" s="305"/>
      <c r="ZI105" s="305"/>
      <c r="ZJ105" s="305"/>
      <c r="ZK105" s="305"/>
      <c r="ZL105" s="305"/>
      <c r="ZM105" s="305"/>
      <c r="ZN105" s="305"/>
      <c r="ZO105" s="305"/>
      <c r="ZP105" s="305"/>
      <c r="ZQ105" s="305"/>
      <c r="ZR105" s="305"/>
      <c r="ZS105" s="305"/>
      <c r="ZT105" s="305"/>
      <c r="ZU105" s="305"/>
      <c r="ZV105" s="305"/>
      <c r="ZW105" s="305"/>
      <c r="ZX105" s="305"/>
      <c r="ZY105" s="305"/>
      <c r="ZZ105" s="305"/>
      <c r="AAA105" s="305"/>
      <c r="AAB105" s="305"/>
      <c r="AAC105" s="305"/>
      <c r="AAD105" s="305"/>
      <c r="AAE105" s="305"/>
      <c r="AAF105" s="305"/>
      <c r="AAG105" s="305"/>
      <c r="AAH105" s="305"/>
      <c r="AAI105" s="305"/>
      <c r="AAJ105" s="305"/>
      <c r="AAK105" s="305"/>
      <c r="AAL105" s="305"/>
      <c r="AAM105" s="305"/>
      <c r="AAN105" s="305"/>
      <c r="AAO105" s="305"/>
      <c r="AAP105" s="305"/>
      <c r="AAQ105" s="305"/>
      <c r="AAR105" s="305"/>
      <c r="AAS105" s="305"/>
      <c r="AAT105" s="305"/>
      <c r="AAU105" s="305"/>
      <c r="AAV105" s="305"/>
      <c r="AAW105" s="305"/>
      <c r="AAX105" s="305"/>
      <c r="AAY105" s="305"/>
      <c r="AAZ105" s="305"/>
      <c r="ABA105" s="305"/>
      <c r="ABB105" s="305"/>
      <c r="ABC105" s="305"/>
      <c r="ABD105" s="305"/>
      <c r="ABE105" s="305"/>
      <c r="ABF105" s="305"/>
      <c r="ABG105" s="305"/>
      <c r="ABH105" s="305"/>
      <c r="ABI105" s="305"/>
      <c r="ABJ105" s="305"/>
      <c r="ABK105" s="305"/>
      <c r="ABL105" s="305"/>
      <c r="ABM105" s="305"/>
      <c r="ABN105" s="305"/>
      <c r="ABO105" s="305"/>
      <c r="ABP105" s="305"/>
      <c r="ABQ105" s="305"/>
      <c r="ABR105" s="305"/>
      <c r="ABS105" s="305"/>
      <c r="ABT105" s="305"/>
      <c r="ABU105" s="305"/>
      <c r="ABV105" s="305"/>
      <c r="ABW105" s="305"/>
      <c r="ABX105" s="305"/>
      <c r="ABY105" s="305"/>
      <c r="ABZ105" s="305"/>
      <c r="ACA105" s="305"/>
      <c r="ACB105" s="305"/>
      <c r="ACC105" s="305"/>
      <c r="ACD105" s="305"/>
      <c r="ACE105" s="305"/>
      <c r="ACF105" s="305"/>
      <c r="ACG105" s="305"/>
      <c r="ACH105" s="305"/>
      <c r="ACI105" s="305"/>
      <c r="ACJ105" s="305"/>
      <c r="ACK105" s="305"/>
      <c r="ACL105" s="305"/>
      <c r="ACM105" s="305"/>
      <c r="ACN105" s="305"/>
      <c r="ACO105" s="305"/>
      <c r="ACP105" s="305"/>
      <c r="ACQ105" s="305"/>
      <c r="ACR105" s="305"/>
      <c r="ACS105" s="305"/>
      <c r="ACT105" s="305"/>
      <c r="ACU105" s="305"/>
      <c r="ACV105" s="305"/>
      <c r="ACW105" s="305"/>
      <c r="ACX105" s="305"/>
      <c r="ACY105" s="305"/>
      <c r="ACZ105" s="305"/>
      <c r="ADA105" s="305"/>
      <c r="ADB105" s="305"/>
      <c r="ADC105" s="305"/>
      <c r="ADD105" s="305"/>
      <c r="ADE105" s="305"/>
      <c r="ADF105" s="305"/>
      <c r="ADG105" s="305"/>
      <c r="ADH105" s="305"/>
      <c r="ADI105" s="305"/>
      <c r="ADJ105" s="305"/>
      <c r="ADK105" s="305"/>
      <c r="ADL105" s="305"/>
      <c r="ADM105" s="305"/>
      <c r="ADN105" s="305"/>
      <c r="ADO105" s="305"/>
      <c r="ADP105" s="305"/>
      <c r="ADQ105" s="305"/>
      <c r="ADR105" s="305"/>
      <c r="ADS105" s="305"/>
      <c r="ADT105" s="305"/>
      <c r="ADU105" s="305"/>
      <c r="ADV105" s="305"/>
      <c r="ADW105" s="305"/>
      <c r="ADX105" s="305"/>
      <c r="ADY105" s="305"/>
      <c r="ADZ105" s="305"/>
      <c r="AEA105" s="305"/>
      <c r="AEB105" s="305"/>
      <c r="AEC105" s="305"/>
      <c r="AED105" s="305"/>
      <c r="AEE105" s="305"/>
      <c r="AEF105" s="305"/>
      <c r="AEG105" s="305"/>
      <c r="AEH105" s="305"/>
      <c r="AEI105" s="305"/>
      <c r="AEJ105" s="305"/>
      <c r="AEK105" s="305"/>
      <c r="AEL105" s="305"/>
      <c r="AEM105" s="305"/>
      <c r="AEN105" s="305"/>
      <c r="AEO105" s="305"/>
      <c r="AEP105" s="305"/>
      <c r="AEQ105" s="305"/>
      <c r="AER105" s="305"/>
      <c r="AES105" s="305"/>
      <c r="AET105" s="305"/>
      <c r="AEU105" s="305"/>
      <c r="AEV105" s="305"/>
      <c r="AEW105" s="305"/>
      <c r="AEX105" s="305"/>
      <c r="AEY105" s="305"/>
      <c r="AEZ105" s="305"/>
      <c r="AFA105" s="305"/>
      <c r="AFB105" s="305"/>
      <c r="AFC105" s="305"/>
      <c r="AFD105" s="305"/>
      <c r="AFE105" s="305"/>
      <c r="AFF105" s="305"/>
      <c r="AFG105" s="305"/>
      <c r="AFH105" s="305"/>
      <c r="AFI105" s="305"/>
      <c r="AFJ105" s="305"/>
      <c r="AFK105" s="305"/>
      <c r="AFL105" s="305"/>
      <c r="AFM105" s="305"/>
      <c r="AFN105" s="305"/>
      <c r="AFO105" s="305"/>
      <c r="AFP105" s="305"/>
      <c r="AFQ105" s="305"/>
      <c r="AFR105" s="305"/>
      <c r="AFS105" s="305"/>
      <c r="AFT105" s="305"/>
      <c r="AFU105" s="305"/>
      <c r="AFV105" s="305"/>
      <c r="AFW105" s="305"/>
      <c r="AFX105" s="305"/>
      <c r="AFY105" s="305"/>
      <c r="AFZ105" s="305"/>
      <c r="AGA105" s="305"/>
      <c r="AGB105" s="305"/>
      <c r="AGC105" s="305"/>
      <c r="AGD105" s="305"/>
      <c r="AGE105" s="305"/>
      <c r="AGF105" s="305"/>
      <c r="AGG105" s="305"/>
      <c r="AGH105" s="305"/>
      <c r="AGI105" s="305"/>
      <c r="AGJ105" s="305"/>
      <c r="AGK105" s="305"/>
      <c r="AGL105" s="305"/>
      <c r="AGM105" s="305"/>
      <c r="AGN105" s="305"/>
      <c r="AGO105" s="305"/>
      <c r="AGP105" s="305"/>
      <c r="AGQ105" s="305"/>
      <c r="AGR105" s="305"/>
      <c r="AGS105" s="305"/>
      <c r="AGT105" s="305"/>
      <c r="AGU105" s="305"/>
      <c r="AGV105" s="305"/>
      <c r="AGW105" s="305"/>
      <c r="AGX105" s="305"/>
      <c r="AGY105" s="305"/>
      <c r="AGZ105" s="305"/>
      <c r="AHA105" s="305"/>
      <c r="AHB105" s="305"/>
      <c r="AHC105" s="305"/>
      <c r="AHD105" s="305"/>
      <c r="AHE105" s="305"/>
      <c r="AHF105" s="305"/>
      <c r="AHG105" s="305"/>
      <c r="AHH105" s="305"/>
      <c r="AHI105" s="305"/>
      <c r="AHJ105" s="305"/>
      <c r="AHK105" s="305"/>
      <c r="AHL105" s="305"/>
      <c r="AHM105" s="305"/>
      <c r="AHN105" s="305"/>
      <c r="AHO105" s="305"/>
      <c r="AHP105" s="305"/>
      <c r="AHQ105" s="305"/>
      <c r="AHR105" s="305"/>
      <c r="AHS105" s="305"/>
      <c r="AHT105" s="305"/>
      <c r="AHU105" s="305"/>
      <c r="AHV105" s="305"/>
      <c r="AHW105" s="305"/>
      <c r="AHX105" s="305"/>
      <c r="AHY105" s="305"/>
      <c r="AHZ105" s="305"/>
      <c r="AIA105" s="305"/>
      <c r="AIB105" s="305"/>
      <c r="AIC105" s="305"/>
      <c r="AID105" s="305"/>
      <c r="AIE105" s="305"/>
      <c r="AIF105" s="305"/>
      <c r="AIG105" s="305"/>
      <c r="AIH105" s="305"/>
      <c r="AII105" s="305"/>
      <c r="AIJ105" s="305"/>
      <c r="AIK105" s="305"/>
      <c r="AIL105" s="305"/>
      <c r="AIM105" s="305"/>
      <c r="AIN105" s="305"/>
      <c r="AIO105" s="305"/>
      <c r="AIP105" s="305"/>
      <c r="AIQ105" s="305"/>
      <c r="AIR105" s="305"/>
      <c r="AIS105" s="305"/>
      <c r="AIT105" s="305"/>
      <c r="AIU105" s="305"/>
      <c r="AIV105" s="305"/>
      <c r="AIW105" s="305"/>
      <c r="AIX105" s="305"/>
      <c r="AIY105" s="305"/>
      <c r="AIZ105" s="305"/>
      <c r="AJA105" s="305"/>
      <c r="AJB105" s="305"/>
      <c r="AJC105" s="305"/>
      <c r="AJD105" s="305"/>
      <c r="AJE105" s="305"/>
      <c r="AJF105" s="305"/>
      <c r="AJG105" s="305"/>
      <c r="AJH105" s="305"/>
      <c r="AJI105" s="305"/>
      <c r="AJJ105" s="305"/>
      <c r="AJK105" s="305"/>
      <c r="AJL105" s="305"/>
      <c r="AJM105" s="305"/>
      <c r="AJN105" s="305"/>
      <c r="AJO105" s="305"/>
      <c r="AJP105" s="305"/>
      <c r="AJQ105" s="305"/>
      <c r="AJR105" s="305"/>
      <c r="AJS105" s="305"/>
      <c r="AJT105" s="305"/>
      <c r="AJU105" s="305"/>
      <c r="AJV105" s="305"/>
      <c r="AJW105" s="305"/>
      <c r="AJX105" s="305"/>
      <c r="AJY105" s="305"/>
      <c r="AJZ105" s="305"/>
      <c r="AKA105" s="305"/>
      <c r="AKB105" s="305"/>
      <c r="AKC105" s="305"/>
      <c r="AKD105" s="305"/>
      <c r="AKE105" s="305"/>
      <c r="AKF105" s="305"/>
      <c r="AKG105" s="305"/>
      <c r="AKH105" s="305"/>
      <c r="AKI105" s="305"/>
      <c r="AKJ105" s="305"/>
      <c r="AKK105" s="305"/>
      <c r="AKL105" s="305"/>
      <c r="AKM105" s="305"/>
      <c r="AKN105" s="305"/>
      <c r="AKO105" s="305"/>
      <c r="AKP105" s="305"/>
      <c r="AKQ105" s="305"/>
      <c r="AKR105" s="305"/>
      <c r="AKS105" s="305"/>
      <c r="AKT105" s="305"/>
      <c r="AKU105" s="305"/>
      <c r="AKV105" s="305"/>
      <c r="AKW105" s="305"/>
      <c r="AKX105" s="305"/>
      <c r="AKY105" s="305"/>
      <c r="AKZ105" s="305"/>
      <c r="ALA105" s="305"/>
      <c r="ALB105" s="305"/>
      <c r="ALC105" s="305"/>
      <c r="ALD105" s="305"/>
      <c r="ALE105" s="305"/>
      <c r="ALF105" s="305"/>
      <c r="ALG105" s="305"/>
      <c r="ALH105" s="305"/>
      <c r="ALI105" s="305"/>
      <c r="ALJ105" s="305"/>
      <c r="ALK105" s="305"/>
      <c r="ALL105" s="305"/>
      <c r="ALM105" s="305"/>
      <c r="ALN105" s="305"/>
      <c r="ALO105" s="305"/>
      <c r="ALP105" s="305"/>
      <c r="ALQ105" s="305"/>
      <c r="ALR105" s="305"/>
      <c r="ALS105" s="305"/>
      <c r="ALT105" s="305"/>
      <c r="ALU105" s="305"/>
      <c r="ALV105" s="305"/>
      <c r="ALW105" s="305"/>
      <c r="ALX105" s="305"/>
      <c r="ALY105" s="305"/>
      <c r="ALZ105" s="305"/>
      <c r="AMA105" s="305"/>
      <c r="AMB105" s="305"/>
      <c r="AMC105" s="305"/>
      <c r="AMD105" s="305"/>
      <c r="AME105" s="305"/>
      <c r="AMF105" s="305"/>
      <c r="AMG105" s="305"/>
      <c r="AMH105" s="305"/>
      <c r="AMI105" s="305"/>
      <c r="AMJ105" s="305"/>
      <c r="AMK105" s="305"/>
      <c r="AML105" s="305"/>
      <c r="AMM105" s="305"/>
      <c r="AMN105" s="305"/>
      <c r="AMO105" s="305"/>
      <c r="AMP105" s="305"/>
      <c r="AMQ105" s="305"/>
      <c r="AMR105" s="305"/>
      <c r="AMS105" s="305"/>
      <c r="AMT105" s="305"/>
      <c r="AMU105" s="305"/>
      <c r="AMV105" s="305"/>
      <c r="AMW105" s="305"/>
      <c r="AMX105" s="305"/>
      <c r="AMY105" s="305"/>
      <c r="AMZ105" s="305"/>
      <c r="ANA105" s="305"/>
      <c r="ANB105" s="305"/>
      <c r="ANC105" s="305"/>
      <c r="AND105" s="305"/>
      <c r="ANE105" s="305"/>
      <c r="ANF105" s="305"/>
      <c r="ANG105" s="305"/>
      <c r="ANH105" s="305"/>
      <c r="ANI105" s="305"/>
      <c r="ANJ105" s="305"/>
      <c r="ANK105" s="305"/>
      <c r="ANL105" s="305"/>
      <c r="ANM105" s="305"/>
      <c r="ANN105" s="305"/>
      <c r="ANO105" s="305"/>
      <c r="ANP105" s="305"/>
      <c r="ANQ105" s="305"/>
      <c r="ANR105" s="305"/>
      <c r="ANS105" s="305"/>
      <c r="ANT105" s="305"/>
      <c r="ANU105" s="305"/>
      <c r="ANV105" s="305"/>
      <c r="ANW105" s="305"/>
      <c r="ANX105" s="305"/>
      <c r="ANY105" s="305"/>
      <c r="ANZ105" s="305"/>
      <c r="AOA105" s="305"/>
      <c r="AOB105" s="305"/>
      <c r="AOC105" s="305"/>
      <c r="AOD105" s="305"/>
      <c r="AOE105" s="305"/>
      <c r="AOF105" s="305"/>
      <c r="AOG105" s="305"/>
      <c r="AOH105" s="305"/>
      <c r="AOI105" s="305"/>
      <c r="AOJ105" s="305"/>
      <c r="AOK105" s="305"/>
      <c r="AOL105" s="305"/>
      <c r="AOM105" s="305"/>
      <c r="AON105" s="305"/>
      <c r="AOO105" s="305"/>
      <c r="AOP105" s="305"/>
      <c r="AOQ105" s="305"/>
      <c r="AOR105" s="305"/>
      <c r="AOS105" s="305"/>
      <c r="AOT105" s="305"/>
      <c r="AOU105" s="305"/>
      <c r="AOV105" s="305"/>
      <c r="AOW105" s="305"/>
      <c r="AOX105" s="305"/>
      <c r="AOY105" s="305"/>
      <c r="AOZ105" s="305"/>
      <c r="APA105" s="305"/>
      <c r="APB105" s="305"/>
      <c r="APC105" s="305"/>
      <c r="APD105" s="305"/>
      <c r="APE105" s="305"/>
      <c r="APF105" s="305"/>
      <c r="APG105" s="305"/>
      <c r="APH105" s="305"/>
      <c r="API105" s="305"/>
      <c r="APJ105" s="305"/>
      <c r="APK105" s="305"/>
      <c r="APL105" s="305"/>
      <c r="APM105" s="305"/>
      <c r="APN105" s="305"/>
      <c r="APO105" s="305"/>
      <c r="APP105" s="305"/>
      <c r="APQ105" s="305"/>
      <c r="APR105" s="305"/>
      <c r="APS105" s="305"/>
      <c r="APT105" s="305"/>
      <c r="APU105" s="305"/>
      <c r="APV105" s="305"/>
      <c r="APW105" s="305"/>
      <c r="APX105" s="305"/>
      <c r="APY105" s="305"/>
      <c r="APZ105" s="305"/>
      <c r="AQA105" s="305"/>
      <c r="AQB105" s="305"/>
      <c r="AQC105" s="305"/>
      <c r="AQD105" s="305"/>
      <c r="AQE105" s="305"/>
      <c r="AQF105" s="305"/>
      <c r="AQG105" s="305"/>
      <c r="AQH105" s="305"/>
      <c r="AQI105" s="305"/>
      <c r="AQJ105" s="305"/>
      <c r="AQK105" s="305"/>
      <c r="AQL105" s="305"/>
      <c r="AQM105" s="305"/>
      <c r="AQN105" s="305"/>
      <c r="AQO105" s="305"/>
      <c r="AQP105" s="305"/>
      <c r="AQQ105" s="305"/>
      <c r="AQR105" s="305"/>
      <c r="AQS105" s="305"/>
      <c r="AQT105" s="305"/>
      <c r="AQU105" s="305"/>
      <c r="AQV105" s="305"/>
      <c r="AQW105" s="305"/>
      <c r="AQX105" s="305"/>
      <c r="AQY105" s="305"/>
      <c r="AQZ105" s="305"/>
      <c r="ARA105" s="305"/>
      <c r="ARB105" s="305"/>
      <c r="ARC105" s="305"/>
      <c r="ARD105" s="305"/>
      <c r="ARE105" s="305"/>
      <c r="ARF105" s="305"/>
      <c r="ARG105" s="305"/>
      <c r="ARH105" s="305"/>
      <c r="ARI105" s="305"/>
      <c r="ARJ105" s="305"/>
      <c r="ARK105" s="305"/>
      <c r="ARL105" s="305"/>
      <c r="ARM105" s="305"/>
      <c r="ARN105" s="305"/>
      <c r="ARO105" s="305"/>
      <c r="ARP105" s="305"/>
      <c r="ARQ105" s="305"/>
      <c r="ARR105" s="305"/>
      <c r="ARS105" s="305"/>
      <c r="ART105" s="305"/>
      <c r="ARU105" s="305"/>
      <c r="ARV105" s="305"/>
      <c r="ARW105" s="305"/>
      <c r="ARX105" s="305"/>
      <c r="ARY105" s="305"/>
      <c r="ARZ105" s="305"/>
      <c r="ASA105" s="305"/>
      <c r="ASB105" s="305"/>
      <c r="ASC105" s="305"/>
      <c r="ASD105" s="305"/>
      <c r="ASE105" s="305"/>
      <c r="ASF105" s="305"/>
      <c r="ASG105" s="305"/>
      <c r="ASH105" s="305"/>
      <c r="ASI105" s="305"/>
      <c r="ASJ105" s="305"/>
      <c r="ASK105" s="305"/>
      <c r="ASL105" s="305"/>
      <c r="ASM105" s="305"/>
      <c r="ASN105" s="305"/>
      <c r="ASO105" s="305"/>
      <c r="ASP105" s="305"/>
      <c r="ASQ105" s="305"/>
      <c r="ASR105" s="305"/>
      <c r="ASS105" s="305"/>
      <c r="AST105" s="305"/>
      <c r="ASU105" s="305"/>
      <c r="ASV105" s="305"/>
      <c r="ASW105" s="305"/>
      <c r="ASX105" s="305"/>
      <c r="ASY105" s="305"/>
      <c r="ASZ105" s="305"/>
      <c r="ATA105" s="305"/>
      <c r="ATB105" s="305"/>
      <c r="ATC105" s="305"/>
      <c r="ATD105" s="305"/>
      <c r="ATE105" s="305"/>
      <c r="ATF105" s="305"/>
      <c r="ATG105" s="305"/>
      <c r="ATH105" s="305"/>
      <c r="ATI105" s="305"/>
      <c r="ATJ105" s="305"/>
      <c r="ATK105" s="305"/>
      <c r="ATL105" s="305"/>
      <c r="ATM105" s="305"/>
      <c r="ATN105" s="305"/>
      <c r="ATO105" s="305"/>
      <c r="ATP105" s="305"/>
      <c r="ATQ105" s="305"/>
      <c r="ATR105" s="305"/>
      <c r="ATS105" s="305"/>
      <c r="ATT105" s="305"/>
      <c r="ATU105" s="305"/>
      <c r="ATV105" s="305"/>
      <c r="ATW105" s="305"/>
      <c r="ATX105" s="305"/>
      <c r="ATY105" s="305"/>
      <c r="ATZ105" s="305"/>
      <c r="AUA105" s="305"/>
      <c r="AUB105" s="305"/>
      <c r="AUC105" s="305"/>
      <c r="AUD105" s="305"/>
      <c r="AUE105" s="305"/>
      <c r="AUF105" s="305"/>
      <c r="AUG105" s="305"/>
      <c r="AUH105" s="305"/>
      <c r="AUI105" s="305"/>
      <c r="AUJ105" s="305"/>
      <c r="AUK105" s="305"/>
      <c r="AUL105" s="305"/>
      <c r="AUM105" s="305"/>
      <c r="AUN105" s="305"/>
      <c r="AUO105" s="305"/>
      <c r="AUP105" s="305"/>
      <c r="AUQ105" s="305"/>
      <c r="AUR105" s="305"/>
      <c r="AUS105" s="305"/>
      <c r="AUT105" s="305"/>
      <c r="AUU105" s="305"/>
      <c r="AUV105" s="305"/>
      <c r="AUW105" s="305"/>
      <c r="AUX105" s="305"/>
      <c r="AUY105" s="305"/>
      <c r="AUZ105" s="305"/>
      <c r="AVA105" s="305"/>
      <c r="AVB105" s="305"/>
      <c r="AVC105" s="305"/>
      <c r="AVD105" s="305"/>
      <c r="AVE105" s="305"/>
      <c r="AVF105" s="305"/>
      <c r="AVG105" s="305"/>
      <c r="AVH105" s="305"/>
      <c r="AVI105" s="305"/>
      <c r="AVJ105" s="305"/>
      <c r="AVK105" s="305"/>
      <c r="AVL105" s="305"/>
      <c r="AVM105" s="305"/>
      <c r="AVN105" s="305"/>
      <c r="AVO105" s="305"/>
      <c r="AVP105" s="305"/>
      <c r="AVQ105" s="305"/>
      <c r="AVR105" s="305"/>
      <c r="AVS105" s="305"/>
      <c r="AVT105" s="305"/>
      <c r="AVU105" s="305"/>
      <c r="AVV105" s="305"/>
      <c r="AVW105" s="305"/>
      <c r="AVX105" s="305"/>
      <c r="AVY105" s="305"/>
      <c r="AVZ105" s="305"/>
      <c r="AWA105" s="305"/>
      <c r="AWB105" s="305"/>
      <c r="AWC105" s="305"/>
      <c r="AWD105" s="305"/>
      <c r="AWE105" s="305"/>
      <c r="AWF105" s="305"/>
      <c r="AWG105" s="305"/>
      <c r="AWH105" s="305"/>
      <c r="AWI105" s="305"/>
      <c r="AWJ105" s="305"/>
      <c r="AWK105" s="305"/>
      <c r="AWL105" s="305"/>
      <c r="AWM105" s="305"/>
      <c r="AWN105" s="305"/>
      <c r="AWO105" s="305"/>
      <c r="AWP105" s="305"/>
      <c r="AWQ105" s="305"/>
      <c r="AWR105" s="305"/>
      <c r="AWS105" s="305"/>
      <c r="AWT105" s="305"/>
      <c r="AWU105" s="305"/>
      <c r="AWV105" s="305"/>
      <c r="AWW105" s="305"/>
      <c r="AWX105" s="305"/>
      <c r="AWY105" s="305"/>
      <c r="AWZ105" s="305"/>
      <c r="AXA105" s="305"/>
      <c r="AXB105" s="305"/>
      <c r="AXC105" s="305"/>
      <c r="AXD105" s="305"/>
      <c r="AXE105" s="305"/>
      <c r="AXF105" s="305"/>
      <c r="AXG105" s="305"/>
      <c r="AXH105" s="305"/>
      <c r="AXI105" s="305"/>
      <c r="AXJ105" s="305"/>
      <c r="AXK105" s="305"/>
      <c r="AXL105" s="305"/>
      <c r="AXM105" s="305"/>
      <c r="AXN105" s="305"/>
      <c r="AXO105" s="305"/>
      <c r="AXP105" s="305"/>
      <c r="AXQ105" s="305"/>
      <c r="AXR105" s="305"/>
      <c r="AXS105" s="305"/>
      <c r="AXT105" s="305"/>
      <c r="AXU105" s="305"/>
      <c r="AXV105" s="305"/>
      <c r="AXW105" s="305"/>
      <c r="AXX105" s="305"/>
      <c r="AXY105" s="305"/>
      <c r="AXZ105" s="305"/>
      <c r="AYA105" s="305"/>
      <c r="AYB105" s="305"/>
      <c r="AYC105" s="305"/>
      <c r="AYD105" s="305"/>
      <c r="AYE105" s="305"/>
      <c r="AYF105" s="305"/>
      <c r="AYG105" s="305"/>
      <c r="AYH105" s="305"/>
      <c r="AYI105" s="305"/>
      <c r="AYJ105" s="305"/>
      <c r="AYK105" s="305"/>
      <c r="AYL105" s="305"/>
      <c r="AYM105" s="305"/>
      <c r="AYN105" s="305"/>
      <c r="AYO105" s="305"/>
      <c r="AYP105" s="305"/>
      <c r="AYQ105" s="305"/>
      <c r="AYR105" s="305"/>
      <c r="AYS105" s="305"/>
      <c r="AYT105" s="305"/>
      <c r="AYU105" s="305"/>
      <c r="AYV105" s="305"/>
      <c r="AYW105" s="305"/>
      <c r="AYX105" s="305"/>
      <c r="AYY105" s="305"/>
      <c r="AYZ105" s="305"/>
      <c r="AZA105" s="305"/>
      <c r="AZB105" s="305"/>
      <c r="AZC105" s="305"/>
      <c r="AZD105" s="305"/>
      <c r="AZE105" s="305"/>
      <c r="AZF105" s="305"/>
      <c r="AZG105" s="305"/>
      <c r="AZH105" s="305"/>
      <c r="AZI105" s="305"/>
      <c r="AZJ105" s="305"/>
      <c r="AZK105" s="305"/>
      <c r="AZL105" s="305"/>
      <c r="AZM105" s="305"/>
      <c r="AZN105" s="305"/>
      <c r="AZO105" s="305"/>
      <c r="AZP105" s="305"/>
      <c r="AZQ105" s="305"/>
      <c r="AZR105" s="305"/>
      <c r="AZS105" s="305"/>
      <c r="AZT105" s="305"/>
      <c r="AZU105" s="305"/>
      <c r="AZV105" s="305"/>
      <c r="AZW105" s="305"/>
      <c r="AZX105" s="305"/>
      <c r="AZY105" s="305"/>
      <c r="AZZ105" s="305"/>
      <c r="BAA105" s="305"/>
      <c r="BAB105" s="305"/>
      <c r="BAC105" s="305"/>
      <c r="BAD105" s="305"/>
      <c r="BAE105" s="305"/>
      <c r="BAF105" s="305"/>
      <c r="BAG105" s="305"/>
      <c r="BAH105" s="305"/>
      <c r="BAI105" s="305"/>
      <c r="BAJ105" s="305"/>
      <c r="BAK105" s="305"/>
      <c r="BAL105" s="305"/>
      <c r="BAM105" s="305"/>
      <c r="BAN105" s="305"/>
      <c r="BAO105" s="305"/>
      <c r="BAP105" s="305"/>
      <c r="BAQ105" s="305"/>
      <c r="BAR105" s="305"/>
      <c r="BAS105" s="305"/>
      <c r="BAT105" s="305"/>
      <c r="BAU105" s="305"/>
      <c r="BAV105" s="305"/>
      <c r="BAW105" s="305"/>
      <c r="BAX105" s="305"/>
      <c r="BAY105" s="305"/>
      <c r="BAZ105" s="305"/>
      <c r="BBA105" s="305"/>
      <c r="BBB105" s="305"/>
      <c r="BBC105" s="305"/>
      <c r="BBD105" s="305"/>
      <c r="BBE105" s="305"/>
      <c r="BBF105" s="305"/>
      <c r="BBG105" s="305"/>
      <c r="BBH105" s="305"/>
      <c r="BBI105" s="305"/>
      <c r="BBJ105" s="305"/>
      <c r="BBK105" s="305"/>
      <c r="BBL105" s="305"/>
      <c r="BBM105" s="305"/>
      <c r="BBN105" s="305"/>
      <c r="BBO105" s="305"/>
      <c r="BBP105" s="305"/>
      <c r="BBQ105" s="305"/>
      <c r="BBR105" s="305"/>
      <c r="BBS105" s="305"/>
      <c r="BBT105" s="305"/>
      <c r="BBU105" s="305"/>
      <c r="BBV105" s="305"/>
      <c r="BBW105" s="305"/>
      <c r="BBX105" s="305"/>
      <c r="BBY105" s="305"/>
      <c r="BBZ105" s="305"/>
      <c r="BCA105" s="305"/>
      <c r="BCB105" s="305"/>
      <c r="BCC105" s="305"/>
      <c r="BCD105" s="305"/>
      <c r="BCE105" s="305"/>
      <c r="BCF105" s="305"/>
      <c r="BCG105" s="305"/>
      <c r="BCH105" s="305"/>
      <c r="BCI105" s="305"/>
      <c r="BCJ105" s="305"/>
      <c r="BCK105" s="305"/>
      <c r="BCL105" s="305"/>
      <c r="BCM105" s="305"/>
      <c r="BCN105" s="305"/>
      <c r="BCO105" s="305"/>
      <c r="BCP105" s="305"/>
      <c r="BCQ105" s="305"/>
      <c r="BCR105" s="305"/>
      <c r="BCS105" s="305"/>
      <c r="BCT105" s="305"/>
      <c r="BCU105" s="305"/>
      <c r="BCV105" s="305"/>
      <c r="BCW105" s="305"/>
      <c r="BCX105" s="305"/>
      <c r="BCY105" s="305"/>
      <c r="BCZ105" s="305"/>
      <c r="BDA105" s="305"/>
      <c r="BDB105" s="305"/>
      <c r="BDC105" s="305"/>
      <c r="BDD105" s="305"/>
      <c r="BDE105" s="305"/>
      <c r="BDF105" s="305"/>
      <c r="BDG105" s="305"/>
      <c r="BDH105" s="305"/>
      <c r="BDI105" s="305"/>
      <c r="BDJ105" s="305"/>
      <c r="BDK105" s="305"/>
      <c r="BDL105" s="305"/>
      <c r="BDM105" s="305"/>
      <c r="BDN105" s="305"/>
      <c r="BDO105" s="305"/>
      <c r="BDP105" s="305"/>
      <c r="BDQ105" s="305"/>
      <c r="BDR105" s="305"/>
      <c r="BDS105" s="305"/>
      <c r="BDT105" s="305"/>
      <c r="BDU105" s="305"/>
      <c r="BDV105" s="305"/>
      <c r="BDW105" s="305"/>
      <c r="BDX105" s="305"/>
      <c r="BDY105" s="305"/>
      <c r="BDZ105" s="305"/>
      <c r="BEA105" s="305"/>
      <c r="BEB105" s="305"/>
      <c r="BEC105" s="305"/>
      <c r="BED105" s="305"/>
      <c r="BEE105" s="305"/>
      <c r="BEF105" s="305"/>
      <c r="BEG105" s="305"/>
      <c r="BEH105" s="305"/>
      <c r="BEI105" s="305"/>
      <c r="BEJ105" s="305"/>
      <c r="BEK105" s="305"/>
      <c r="BEL105" s="305"/>
      <c r="BEM105" s="305"/>
      <c r="BEN105" s="305"/>
      <c r="BEO105" s="305"/>
      <c r="BEP105" s="305"/>
      <c r="BEQ105" s="305"/>
      <c r="BER105" s="305"/>
      <c r="BES105" s="305"/>
      <c r="BET105" s="305"/>
      <c r="BEU105" s="305"/>
      <c r="BEV105" s="305"/>
      <c r="BEW105" s="305"/>
      <c r="BEX105" s="305"/>
      <c r="BEY105" s="305"/>
      <c r="BEZ105" s="305"/>
      <c r="BFA105" s="305"/>
      <c r="BFB105" s="305"/>
      <c r="BFC105" s="305"/>
      <c r="BFD105" s="305"/>
      <c r="BFE105" s="305"/>
      <c r="BFF105" s="305"/>
      <c r="BFG105" s="305"/>
      <c r="BFH105" s="305"/>
      <c r="BFI105" s="305"/>
      <c r="BFJ105" s="305"/>
      <c r="BFK105" s="305"/>
      <c r="BFL105" s="305"/>
      <c r="BFM105" s="305"/>
      <c r="BFN105" s="305"/>
      <c r="BFO105" s="305"/>
      <c r="BFP105" s="305"/>
      <c r="BFQ105" s="305"/>
      <c r="BFR105" s="305"/>
      <c r="BFS105" s="305"/>
      <c r="BFT105" s="305"/>
      <c r="BFU105" s="305"/>
      <c r="BFV105" s="305"/>
      <c r="BFW105" s="305"/>
      <c r="BFX105" s="305"/>
      <c r="BFY105" s="305"/>
      <c r="BFZ105" s="305"/>
      <c r="BGA105" s="305"/>
      <c r="BGB105" s="305"/>
      <c r="BGC105" s="305"/>
      <c r="BGD105" s="305"/>
      <c r="BGE105" s="305"/>
      <c r="BGF105" s="305"/>
      <c r="BGG105" s="305"/>
      <c r="BGH105" s="305"/>
      <c r="BGI105" s="305"/>
      <c r="BGJ105" s="305"/>
      <c r="BGK105" s="305"/>
      <c r="BGL105" s="305"/>
      <c r="BGM105" s="305"/>
      <c r="BGN105" s="305"/>
      <c r="BGO105" s="305"/>
      <c r="BGP105" s="305"/>
      <c r="BGQ105" s="305"/>
      <c r="BGR105" s="305"/>
      <c r="BGS105" s="305"/>
      <c r="BGT105" s="305"/>
      <c r="BGU105" s="305"/>
      <c r="BGV105" s="305"/>
      <c r="BGW105" s="305"/>
      <c r="BGX105" s="305"/>
      <c r="BGY105" s="305"/>
      <c r="BGZ105" s="305"/>
      <c r="BHA105" s="305"/>
      <c r="BHB105" s="305"/>
      <c r="BHC105" s="305"/>
      <c r="BHD105" s="305"/>
      <c r="BHE105" s="305"/>
      <c r="BHF105" s="305"/>
      <c r="BHG105" s="305"/>
      <c r="BHH105" s="305"/>
      <c r="BHI105" s="305"/>
      <c r="BHJ105" s="305"/>
      <c r="BHK105" s="305"/>
      <c r="BHL105" s="305"/>
      <c r="BHM105" s="305"/>
      <c r="BHN105" s="305"/>
      <c r="BHO105" s="305"/>
      <c r="BHP105" s="305"/>
      <c r="BHQ105" s="305"/>
      <c r="BHR105" s="305"/>
      <c r="BHS105" s="305"/>
      <c r="BHT105" s="305"/>
      <c r="BHU105" s="305"/>
      <c r="BHV105" s="305"/>
      <c r="BHW105" s="305"/>
      <c r="BHX105" s="305"/>
      <c r="BHY105" s="305"/>
      <c r="BHZ105" s="305"/>
      <c r="BIA105" s="305"/>
      <c r="BIB105" s="305"/>
      <c r="BIC105" s="305"/>
      <c r="BID105" s="305"/>
      <c r="BIE105" s="305"/>
      <c r="BIF105" s="305"/>
      <c r="BIG105" s="305"/>
      <c r="BIH105" s="305"/>
      <c r="BII105" s="305"/>
      <c r="BIJ105" s="305"/>
      <c r="BIK105" s="305"/>
      <c r="BIL105" s="305"/>
      <c r="BIM105" s="305"/>
      <c r="BIN105" s="305"/>
      <c r="BIO105" s="305"/>
      <c r="BIP105" s="305"/>
      <c r="BIQ105" s="305"/>
      <c r="BIR105" s="305"/>
      <c r="BIS105" s="305"/>
      <c r="BIT105" s="305"/>
      <c r="BIU105" s="305"/>
      <c r="BIV105" s="305"/>
      <c r="BIW105" s="305"/>
      <c r="BIX105" s="305"/>
      <c r="BIY105" s="305"/>
      <c r="BIZ105" s="305"/>
      <c r="BJA105" s="305"/>
      <c r="BJB105" s="305"/>
      <c r="BJC105" s="305"/>
      <c r="BJD105" s="305"/>
      <c r="BJE105" s="305"/>
      <c r="BJF105" s="305"/>
      <c r="BJG105" s="305"/>
      <c r="BJH105" s="305"/>
      <c r="BJI105" s="305"/>
      <c r="BJJ105" s="305"/>
      <c r="BJK105" s="305"/>
      <c r="BJL105" s="305"/>
      <c r="BJM105" s="305"/>
      <c r="BJN105" s="305"/>
      <c r="BJO105" s="305"/>
      <c r="BJP105" s="305"/>
      <c r="BJQ105" s="305"/>
      <c r="BJR105" s="305"/>
      <c r="BJS105" s="305"/>
      <c r="BJT105" s="305"/>
      <c r="BJU105" s="305"/>
      <c r="BJV105" s="305"/>
      <c r="BJW105" s="305"/>
      <c r="BJX105" s="305"/>
      <c r="BJY105" s="305"/>
      <c r="BJZ105" s="305"/>
      <c r="BKA105" s="305"/>
      <c r="BKB105" s="305"/>
      <c r="BKC105" s="305"/>
      <c r="BKD105" s="305"/>
      <c r="BKE105" s="305"/>
      <c r="BKF105" s="305"/>
      <c r="BKG105" s="305"/>
      <c r="BKH105" s="305"/>
      <c r="BKI105" s="305"/>
      <c r="BKJ105" s="305"/>
      <c r="BKK105" s="305"/>
      <c r="BKL105" s="305"/>
      <c r="BKM105" s="305"/>
      <c r="BKN105" s="305"/>
      <c r="BKO105" s="305"/>
      <c r="BKP105" s="305"/>
      <c r="BKQ105" s="305"/>
      <c r="BKR105" s="305"/>
      <c r="BKS105" s="305"/>
      <c r="BKT105" s="305"/>
      <c r="BKU105" s="305"/>
      <c r="BKV105" s="305"/>
      <c r="BKW105" s="305"/>
      <c r="BKX105" s="305"/>
      <c r="BKY105" s="305"/>
      <c r="BKZ105" s="305"/>
      <c r="BLA105" s="305"/>
      <c r="BLB105" s="305"/>
      <c r="BLC105" s="305"/>
      <c r="BLD105" s="305"/>
      <c r="BLE105" s="305"/>
      <c r="BLF105" s="305"/>
      <c r="BLG105" s="305"/>
      <c r="BLH105" s="305"/>
      <c r="BLI105" s="305"/>
      <c r="BLJ105" s="305"/>
      <c r="BLK105" s="305"/>
      <c r="BLL105" s="305"/>
      <c r="BLM105" s="305"/>
      <c r="BLN105" s="305"/>
      <c r="BLO105" s="305"/>
      <c r="BLP105" s="305"/>
      <c r="BLQ105" s="305"/>
      <c r="BLR105" s="305"/>
      <c r="BLS105" s="305"/>
      <c r="BLT105" s="305"/>
      <c r="BLU105" s="305"/>
      <c r="BLV105" s="305"/>
      <c r="BLW105" s="305"/>
      <c r="BLX105" s="305"/>
      <c r="BLY105" s="305"/>
      <c r="BLZ105" s="305"/>
      <c r="BMA105" s="305"/>
      <c r="BMB105" s="305"/>
      <c r="BMC105" s="305"/>
      <c r="BMD105" s="305"/>
      <c r="BME105" s="305"/>
      <c r="BMF105" s="305"/>
      <c r="BMG105" s="305"/>
      <c r="BMH105" s="305"/>
      <c r="BMI105" s="305"/>
      <c r="BMJ105" s="305"/>
      <c r="BMK105" s="305"/>
      <c r="BML105" s="305"/>
      <c r="BMM105" s="305"/>
      <c r="BMN105" s="305"/>
      <c r="BMO105" s="305"/>
      <c r="BMP105" s="305"/>
      <c r="BMQ105" s="305"/>
      <c r="BMR105" s="305"/>
      <c r="BMS105" s="305"/>
      <c r="BMT105" s="305"/>
      <c r="BMU105" s="305"/>
      <c r="BMV105" s="305"/>
      <c r="BMW105" s="305"/>
      <c r="BMX105" s="305"/>
      <c r="BMY105" s="305"/>
      <c r="BMZ105" s="305"/>
      <c r="BNA105" s="305"/>
      <c r="BNB105" s="305"/>
      <c r="BNC105" s="305"/>
      <c r="BND105" s="305"/>
      <c r="BNE105" s="305"/>
      <c r="BNF105" s="305"/>
      <c r="BNG105" s="305"/>
      <c r="BNH105" s="305"/>
      <c r="BNI105" s="305"/>
      <c r="BNJ105" s="305"/>
      <c r="BNK105" s="305"/>
      <c r="BNL105" s="305"/>
      <c r="BNM105" s="305"/>
      <c r="BNN105" s="305"/>
      <c r="BNO105" s="305"/>
      <c r="BNP105" s="305"/>
      <c r="BNQ105" s="305"/>
      <c r="BNR105" s="305"/>
      <c r="BNS105" s="305"/>
      <c r="BNT105" s="305"/>
      <c r="BNU105" s="305"/>
      <c r="BNV105" s="305"/>
      <c r="BNW105" s="305"/>
      <c r="BNX105" s="305"/>
      <c r="BNY105" s="305"/>
      <c r="BNZ105" s="305"/>
      <c r="BOA105" s="305"/>
      <c r="BOB105" s="305"/>
      <c r="BOC105" s="305"/>
      <c r="BOD105" s="305"/>
      <c r="BOE105" s="305"/>
      <c r="BOF105" s="305"/>
      <c r="BOG105" s="305"/>
      <c r="BOH105" s="305"/>
      <c r="BOI105" s="305"/>
      <c r="BOJ105" s="305"/>
      <c r="BOK105" s="305"/>
      <c r="BOL105" s="305"/>
      <c r="BOM105" s="305"/>
      <c r="BON105" s="305"/>
      <c r="BOO105" s="305"/>
      <c r="BOP105" s="305"/>
      <c r="BOQ105" s="305"/>
      <c r="BOR105" s="305"/>
      <c r="BOS105" s="305"/>
      <c r="BOT105" s="305"/>
      <c r="BOU105" s="305"/>
      <c r="BOV105" s="305"/>
      <c r="BOW105" s="305"/>
      <c r="BOX105" s="305"/>
      <c r="BOY105" s="305"/>
      <c r="BOZ105" s="305"/>
      <c r="BPA105" s="305"/>
      <c r="BPB105" s="305"/>
      <c r="BPC105" s="305"/>
      <c r="BPD105" s="305"/>
      <c r="BPE105" s="305"/>
      <c r="BPF105" s="305"/>
      <c r="BPG105" s="305"/>
      <c r="BPH105" s="305"/>
      <c r="BPI105" s="305"/>
      <c r="BPJ105" s="305"/>
      <c r="BPK105" s="305"/>
      <c r="BPL105" s="305"/>
      <c r="BPM105" s="305"/>
      <c r="BPN105" s="305"/>
      <c r="BPO105" s="305"/>
      <c r="BPP105" s="305"/>
      <c r="BPQ105" s="305"/>
      <c r="BPR105" s="305"/>
      <c r="BPS105" s="305"/>
      <c r="BPT105" s="305"/>
      <c r="BPU105" s="305"/>
      <c r="BPV105" s="305"/>
      <c r="BPW105" s="305"/>
      <c r="BPX105" s="305"/>
      <c r="BPY105" s="305"/>
      <c r="BPZ105" s="305"/>
      <c r="BQA105" s="305"/>
      <c r="BQB105" s="305"/>
      <c r="BQC105" s="305"/>
      <c r="BQD105" s="305"/>
      <c r="BQE105" s="305"/>
      <c r="BQF105" s="305"/>
      <c r="BQG105" s="305"/>
      <c r="BQH105" s="305"/>
      <c r="BQI105" s="305"/>
      <c r="BQJ105" s="305"/>
      <c r="BQK105" s="305"/>
      <c r="BQL105" s="305"/>
      <c r="BQM105" s="305"/>
      <c r="BQN105" s="305"/>
      <c r="BQO105" s="305"/>
      <c r="BQP105" s="305"/>
      <c r="BQQ105" s="305"/>
      <c r="BQR105" s="305"/>
      <c r="BQS105" s="305"/>
      <c r="BQT105" s="305"/>
      <c r="BQU105" s="305"/>
      <c r="BQV105" s="305"/>
      <c r="BQW105" s="305"/>
      <c r="BQX105" s="305"/>
      <c r="BQY105" s="305"/>
      <c r="BQZ105" s="305"/>
      <c r="BRA105" s="305"/>
      <c r="BRB105" s="305"/>
      <c r="BRC105" s="305"/>
      <c r="BRD105" s="305"/>
      <c r="BRE105" s="305"/>
      <c r="BRF105" s="305"/>
      <c r="BRG105" s="305"/>
      <c r="BRH105" s="305"/>
      <c r="BRI105" s="305"/>
      <c r="BRJ105" s="305"/>
      <c r="BRK105" s="305"/>
      <c r="BRL105" s="305"/>
      <c r="BRM105" s="305"/>
      <c r="BRN105" s="305"/>
      <c r="BRO105" s="305"/>
      <c r="BRP105" s="305"/>
      <c r="BRQ105" s="305"/>
      <c r="BRR105" s="305"/>
      <c r="BRS105" s="305"/>
      <c r="BRT105" s="305"/>
      <c r="BRU105" s="305"/>
      <c r="BRV105" s="305"/>
      <c r="BRW105" s="305"/>
      <c r="BRX105" s="305"/>
      <c r="BRY105" s="305"/>
      <c r="BRZ105" s="305"/>
      <c r="BSA105" s="305"/>
      <c r="BSB105" s="305"/>
      <c r="BSC105" s="305"/>
      <c r="BSD105" s="305"/>
      <c r="BSE105" s="305"/>
      <c r="BSF105" s="305"/>
      <c r="BSG105" s="305"/>
      <c r="BSH105" s="305"/>
      <c r="BSI105" s="305"/>
      <c r="BSJ105" s="305"/>
      <c r="BSK105" s="305"/>
      <c r="BSL105" s="305"/>
      <c r="BSM105" s="305"/>
      <c r="BSN105" s="305"/>
      <c r="BSO105" s="305"/>
      <c r="BSP105" s="305"/>
      <c r="BSQ105" s="305"/>
      <c r="BSR105" s="305"/>
      <c r="BSS105" s="305"/>
      <c r="BST105" s="305"/>
      <c r="BSU105" s="305"/>
      <c r="BSV105" s="305"/>
      <c r="BSW105" s="305"/>
      <c r="BSX105" s="305"/>
      <c r="BSY105" s="305"/>
      <c r="BSZ105" s="305"/>
      <c r="BTA105" s="305"/>
      <c r="BTB105" s="305"/>
      <c r="BTC105" s="305"/>
      <c r="BTD105" s="305"/>
      <c r="BTE105" s="305"/>
      <c r="BTF105" s="305"/>
      <c r="BTG105" s="305"/>
      <c r="BTH105" s="305"/>
      <c r="BTI105" s="305"/>
      <c r="BTJ105" s="305"/>
      <c r="BTK105" s="305"/>
      <c r="BTL105" s="305"/>
      <c r="BTM105" s="305"/>
      <c r="BTN105" s="305"/>
      <c r="BTO105" s="305"/>
      <c r="BTP105" s="305"/>
      <c r="BTQ105" s="305"/>
      <c r="BTR105" s="305"/>
      <c r="BTS105" s="305"/>
      <c r="BTT105" s="305"/>
      <c r="BTU105" s="305"/>
      <c r="BTV105" s="305"/>
      <c r="BTW105" s="305"/>
      <c r="BTX105" s="305"/>
      <c r="BTY105" s="305"/>
      <c r="BTZ105" s="305"/>
      <c r="BUA105" s="305"/>
      <c r="BUB105" s="305"/>
      <c r="BUC105" s="305"/>
      <c r="BUD105" s="305"/>
      <c r="BUE105" s="305"/>
      <c r="BUF105" s="305"/>
      <c r="BUG105" s="305"/>
      <c r="BUH105" s="305"/>
      <c r="BUI105" s="305"/>
      <c r="BUJ105" s="305"/>
      <c r="BUK105" s="305"/>
      <c r="BUL105" s="305"/>
      <c r="BUM105" s="305"/>
      <c r="BUN105" s="305"/>
      <c r="BUO105" s="305"/>
      <c r="BUP105" s="305"/>
      <c r="BUQ105" s="305"/>
      <c r="BUR105" s="305"/>
      <c r="BUS105" s="305"/>
      <c r="BUT105" s="305"/>
      <c r="BUU105" s="305"/>
      <c r="BUV105" s="305"/>
      <c r="BUW105" s="305"/>
      <c r="BUX105" s="305"/>
      <c r="BUY105" s="305"/>
      <c r="BUZ105" s="305"/>
      <c r="BVA105" s="305"/>
      <c r="BVB105" s="305"/>
      <c r="BVC105" s="305"/>
      <c r="BVD105" s="305"/>
      <c r="BVE105" s="305"/>
      <c r="BVF105" s="305"/>
      <c r="BVG105" s="305"/>
      <c r="BVH105" s="305"/>
      <c r="BVI105" s="305"/>
      <c r="BVJ105" s="305"/>
      <c r="BVK105" s="305"/>
      <c r="BVL105" s="305"/>
      <c r="BVM105" s="305"/>
      <c r="BVN105" s="305"/>
      <c r="BVO105" s="305"/>
      <c r="BVP105" s="305"/>
      <c r="BVQ105" s="305"/>
      <c r="BVR105" s="305"/>
      <c r="BVS105" s="305"/>
      <c r="BVT105" s="305"/>
      <c r="BVU105" s="305"/>
      <c r="BVV105" s="305"/>
      <c r="BVW105" s="305"/>
      <c r="BVX105" s="305"/>
      <c r="BVY105" s="305"/>
      <c r="BVZ105" s="305"/>
      <c r="BWA105" s="305"/>
      <c r="BWB105" s="305"/>
      <c r="BWC105" s="305"/>
      <c r="BWD105" s="305"/>
      <c r="BWE105" s="305"/>
      <c r="BWF105" s="305"/>
      <c r="BWG105" s="305"/>
      <c r="BWH105" s="305"/>
      <c r="BWI105" s="305"/>
      <c r="BWJ105" s="305"/>
      <c r="BWK105" s="305"/>
      <c r="BWL105" s="305"/>
      <c r="BWM105" s="305"/>
      <c r="BWN105" s="305"/>
      <c r="BWO105" s="305"/>
      <c r="BWP105" s="305"/>
      <c r="BWQ105" s="305"/>
      <c r="BWR105" s="305"/>
      <c r="BWS105" s="305"/>
      <c r="BWT105" s="305"/>
      <c r="BWU105" s="305"/>
      <c r="BWV105" s="305"/>
      <c r="BWW105" s="305"/>
      <c r="BWX105" s="305"/>
      <c r="BWY105" s="305"/>
      <c r="BWZ105" s="305"/>
      <c r="BXA105" s="305"/>
      <c r="BXB105" s="305"/>
      <c r="BXC105" s="305"/>
      <c r="BXD105" s="305"/>
      <c r="BXE105" s="305"/>
      <c r="BXF105" s="305"/>
      <c r="BXG105" s="305"/>
      <c r="BXH105" s="305"/>
      <c r="BXI105" s="305"/>
      <c r="BXJ105" s="305"/>
      <c r="BXK105" s="305"/>
      <c r="BXL105" s="305"/>
      <c r="BXM105" s="305"/>
      <c r="BXN105" s="305"/>
      <c r="BXO105" s="305"/>
      <c r="BXP105" s="305"/>
      <c r="BXQ105" s="305"/>
      <c r="BXR105" s="305"/>
      <c r="BXS105" s="305"/>
      <c r="BXT105" s="305"/>
      <c r="BXU105" s="305"/>
      <c r="BXV105" s="305"/>
      <c r="BXW105" s="305"/>
      <c r="BXX105" s="305"/>
      <c r="BXY105" s="305"/>
      <c r="BXZ105" s="305"/>
      <c r="BYA105" s="305"/>
      <c r="BYB105" s="305"/>
      <c r="BYC105" s="305"/>
      <c r="BYD105" s="305"/>
      <c r="BYE105" s="305"/>
      <c r="BYF105" s="305"/>
      <c r="BYG105" s="305"/>
      <c r="BYH105" s="305"/>
      <c r="BYI105" s="305"/>
      <c r="BYJ105" s="305"/>
      <c r="BYK105" s="305"/>
      <c r="BYL105" s="305"/>
      <c r="BYM105" s="305"/>
      <c r="BYN105" s="305"/>
      <c r="BYO105" s="305"/>
      <c r="BYP105" s="305"/>
      <c r="BYQ105" s="305"/>
      <c r="BYR105" s="305"/>
      <c r="BYS105" s="305"/>
      <c r="BYT105" s="305"/>
      <c r="BYU105" s="305"/>
      <c r="BYV105" s="305"/>
      <c r="BYW105" s="305"/>
      <c r="BYX105" s="305"/>
      <c r="BYY105" s="305"/>
      <c r="BYZ105" s="305"/>
      <c r="BZA105" s="305"/>
      <c r="BZB105" s="305"/>
      <c r="BZC105" s="305"/>
      <c r="BZD105" s="305"/>
      <c r="BZE105" s="305"/>
      <c r="BZF105" s="305"/>
      <c r="BZG105" s="305"/>
      <c r="BZH105" s="305"/>
      <c r="BZI105" s="305"/>
      <c r="BZJ105" s="305"/>
      <c r="BZK105" s="305"/>
      <c r="BZL105" s="305"/>
      <c r="BZM105" s="305"/>
      <c r="BZN105" s="305"/>
      <c r="BZO105" s="305"/>
      <c r="BZP105" s="305"/>
      <c r="BZQ105" s="305"/>
      <c r="BZR105" s="305"/>
      <c r="BZS105" s="305"/>
      <c r="BZT105" s="305"/>
      <c r="BZU105" s="305"/>
      <c r="BZV105" s="305"/>
      <c r="BZW105" s="305"/>
      <c r="BZX105" s="305"/>
      <c r="BZY105" s="305"/>
      <c r="BZZ105" s="305"/>
      <c r="CAA105" s="305"/>
      <c r="CAB105" s="305"/>
      <c r="CAC105" s="305"/>
      <c r="CAD105" s="305"/>
      <c r="CAE105" s="305"/>
      <c r="CAF105" s="305"/>
      <c r="CAG105" s="305"/>
      <c r="CAH105" s="305"/>
      <c r="CAI105" s="305"/>
      <c r="CAJ105" s="305"/>
      <c r="CAK105" s="305"/>
      <c r="CAL105" s="305"/>
      <c r="CAM105" s="305"/>
      <c r="CAN105" s="305"/>
      <c r="CAO105" s="305"/>
      <c r="CAP105" s="305"/>
      <c r="CAQ105" s="305"/>
      <c r="CAR105" s="305"/>
      <c r="CAS105" s="305"/>
      <c r="CAT105" s="305"/>
      <c r="CAU105" s="305"/>
      <c r="CAV105" s="305"/>
      <c r="CAW105" s="305"/>
      <c r="CAX105" s="305"/>
      <c r="CAY105" s="305"/>
      <c r="CAZ105" s="305"/>
      <c r="CBA105" s="305"/>
      <c r="CBB105" s="305"/>
      <c r="CBC105" s="305"/>
      <c r="CBD105" s="305"/>
      <c r="CBE105" s="305"/>
      <c r="CBF105" s="305"/>
      <c r="CBG105" s="305"/>
      <c r="CBH105" s="305"/>
      <c r="CBI105" s="305"/>
      <c r="CBJ105" s="305"/>
      <c r="CBK105" s="305"/>
      <c r="CBL105" s="305"/>
      <c r="CBM105" s="305"/>
      <c r="CBN105" s="305"/>
      <c r="CBO105" s="305"/>
      <c r="CBP105" s="305"/>
      <c r="CBQ105" s="305"/>
      <c r="CBR105" s="305"/>
      <c r="CBS105" s="305"/>
      <c r="CBT105" s="305"/>
      <c r="CBU105" s="305"/>
      <c r="CBV105" s="305"/>
      <c r="CBW105" s="305"/>
      <c r="CBX105" s="305"/>
      <c r="CBY105" s="305"/>
      <c r="CBZ105" s="305"/>
      <c r="CCA105" s="305"/>
      <c r="CCB105" s="305"/>
      <c r="CCC105" s="305"/>
      <c r="CCD105" s="305"/>
      <c r="CCE105" s="305"/>
      <c r="CCF105" s="305"/>
      <c r="CCG105" s="305"/>
      <c r="CCH105" s="305"/>
      <c r="CCI105" s="305"/>
      <c r="CCJ105" s="305"/>
      <c r="CCK105" s="305"/>
      <c r="CCL105" s="305"/>
      <c r="CCM105" s="305"/>
      <c r="CCN105" s="305"/>
      <c r="CCO105" s="305"/>
      <c r="CCP105" s="305"/>
      <c r="CCQ105" s="305"/>
      <c r="CCR105" s="305"/>
      <c r="CCS105" s="305"/>
      <c r="CCT105" s="305"/>
      <c r="CCU105" s="305"/>
      <c r="CCV105" s="305"/>
      <c r="CCW105" s="305"/>
      <c r="CCX105" s="305"/>
      <c r="CCY105" s="305"/>
      <c r="CCZ105" s="305"/>
      <c r="CDA105" s="305"/>
      <c r="CDB105" s="305"/>
      <c r="CDC105" s="305"/>
      <c r="CDD105" s="305"/>
      <c r="CDE105" s="305"/>
      <c r="CDF105" s="305"/>
      <c r="CDG105" s="305"/>
      <c r="CDH105" s="305"/>
      <c r="CDI105" s="305"/>
      <c r="CDJ105" s="305"/>
      <c r="CDK105" s="305"/>
      <c r="CDL105" s="305"/>
      <c r="CDM105" s="305"/>
      <c r="CDN105" s="305"/>
      <c r="CDO105" s="305"/>
      <c r="CDP105" s="305"/>
      <c r="CDQ105" s="305"/>
      <c r="CDR105" s="305"/>
      <c r="CDS105" s="305"/>
      <c r="CDT105" s="305"/>
      <c r="CDU105" s="305"/>
      <c r="CDV105" s="305"/>
      <c r="CDW105" s="305"/>
      <c r="CDX105" s="305"/>
      <c r="CDY105" s="305"/>
      <c r="CDZ105" s="305"/>
      <c r="CEA105" s="305"/>
      <c r="CEB105" s="305"/>
      <c r="CEC105" s="305"/>
      <c r="CED105" s="305"/>
      <c r="CEE105" s="305"/>
      <c r="CEF105" s="305"/>
      <c r="CEG105" s="305"/>
      <c r="CEH105" s="305"/>
      <c r="CEI105" s="305"/>
      <c r="CEJ105" s="305"/>
      <c r="CEK105" s="305"/>
      <c r="CEL105" s="305"/>
      <c r="CEM105" s="305"/>
      <c r="CEN105" s="305"/>
      <c r="CEO105" s="305"/>
      <c r="CEP105" s="305"/>
      <c r="CEQ105" s="305"/>
      <c r="CER105" s="305"/>
      <c r="CES105" s="305"/>
      <c r="CET105" s="305"/>
      <c r="CEU105" s="305"/>
      <c r="CEV105" s="305"/>
      <c r="CEW105" s="305"/>
      <c r="CEX105" s="305"/>
      <c r="CEY105" s="305"/>
      <c r="CEZ105" s="305"/>
      <c r="CFA105" s="305"/>
      <c r="CFB105" s="305"/>
      <c r="CFC105" s="305"/>
      <c r="CFD105" s="305"/>
      <c r="CFE105" s="305"/>
      <c r="CFF105" s="305"/>
      <c r="CFG105" s="305"/>
      <c r="CFH105" s="305"/>
      <c r="CFI105" s="305"/>
      <c r="CFJ105" s="305"/>
      <c r="CFK105" s="305"/>
      <c r="CFL105" s="305"/>
      <c r="CFM105" s="305"/>
      <c r="CFN105" s="305"/>
      <c r="CFO105" s="305"/>
      <c r="CFP105" s="305"/>
      <c r="CFQ105" s="305"/>
      <c r="CFR105" s="305"/>
      <c r="CFS105" s="305"/>
      <c r="CFT105" s="305"/>
      <c r="CFU105" s="305"/>
      <c r="CFV105" s="305"/>
      <c r="CFW105" s="305"/>
      <c r="CFX105" s="305"/>
      <c r="CFY105" s="305"/>
      <c r="CFZ105" s="305"/>
      <c r="CGA105" s="305"/>
      <c r="CGB105" s="305"/>
      <c r="CGC105" s="305"/>
      <c r="CGD105" s="305"/>
      <c r="CGE105" s="305"/>
      <c r="CGF105" s="305"/>
      <c r="CGG105" s="305"/>
      <c r="CGH105" s="305"/>
      <c r="CGI105" s="305"/>
      <c r="CGJ105" s="305"/>
      <c r="CGK105" s="305"/>
      <c r="CGL105" s="305"/>
      <c r="CGM105" s="305"/>
      <c r="CGN105" s="305"/>
      <c r="CGO105" s="305"/>
      <c r="CGP105" s="305"/>
      <c r="CGQ105" s="305"/>
      <c r="CGR105" s="305"/>
      <c r="CGS105" s="305"/>
      <c r="CGT105" s="305"/>
      <c r="CGU105" s="305"/>
      <c r="CGV105" s="305"/>
      <c r="CGW105" s="305"/>
      <c r="CGX105" s="305"/>
      <c r="CGY105" s="305"/>
      <c r="CGZ105" s="305"/>
      <c r="CHA105" s="305"/>
      <c r="CHB105" s="305"/>
      <c r="CHC105" s="305"/>
      <c r="CHD105" s="305"/>
      <c r="CHE105" s="305"/>
      <c r="CHF105" s="305"/>
      <c r="CHG105" s="305"/>
      <c r="CHH105" s="305"/>
      <c r="CHI105" s="305"/>
      <c r="CHJ105" s="305"/>
      <c r="CHK105" s="305"/>
      <c r="CHL105" s="305"/>
      <c r="CHM105" s="305"/>
      <c r="CHN105" s="305"/>
      <c r="CHO105" s="305"/>
      <c r="CHP105" s="305"/>
      <c r="CHQ105" s="305"/>
      <c r="CHR105" s="305"/>
      <c r="CHS105" s="305"/>
      <c r="CHT105" s="305"/>
      <c r="CHU105" s="305"/>
      <c r="CHV105" s="305"/>
      <c r="CHW105" s="305"/>
      <c r="CHX105" s="305"/>
      <c r="CHY105" s="305"/>
      <c r="CHZ105" s="305"/>
      <c r="CIA105" s="305"/>
      <c r="CIB105" s="305"/>
      <c r="CIC105" s="305"/>
      <c r="CID105" s="305"/>
      <c r="CIE105" s="305"/>
      <c r="CIF105" s="305"/>
      <c r="CIG105" s="305"/>
      <c r="CIH105" s="305"/>
      <c r="CII105" s="305"/>
      <c r="CIJ105" s="305"/>
      <c r="CIK105" s="305"/>
      <c r="CIL105" s="305"/>
      <c r="CIM105" s="305"/>
      <c r="CIN105" s="305"/>
      <c r="CIO105" s="305"/>
      <c r="CIP105" s="305"/>
      <c r="CIQ105" s="305"/>
      <c r="CIR105" s="305"/>
      <c r="CIS105" s="305"/>
      <c r="CIT105" s="305"/>
      <c r="CIU105" s="305"/>
      <c r="CIV105" s="305"/>
      <c r="CIW105" s="305"/>
      <c r="CIX105" s="305"/>
      <c r="CIY105" s="305"/>
      <c r="CIZ105" s="305"/>
      <c r="CJA105" s="305"/>
      <c r="CJB105" s="305"/>
      <c r="CJC105" s="305"/>
      <c r="CJD105" s="305"/>
      <c r="CJE105" s="305"/>
      <c r="CJF105" s="305"/>
      <c r="CJG105" s="305"/>
      <c r="CJH105" s="305"/>
      <c r="CJI105" s="305"/>
      <c r="CJJ105" s="305"/>
      <c r="CJK105" s="305"/>
      <c r="CJL105" s="305"/>
      <c r="CJM105" s="305"/>
      <c r="CJN105" s="305"/>
      <c r="CJO105" s="305"/>
      <c r="CJP105" s="305"/>
      <c r="CJQ105" s="305"/>
      <c r="CJR105" s="305"/>
      <c r="CJS105" s="305"/>
      <c r="CJT105" s="305"/>
      <c r="CJU105" s="305"/>
      <c r="CJV105" s="305"/>
      <c r="CJW105" s="305"/>
      <c r="CJX105" s="305"/>
      <c r="CJY105" s="305"/>
      <c r="CJZ105" s="305"/>
      <c r="CKA105" s="305"/>
      <c r="CKB105" s="305"/>
      <c r="CKC105" s="305"/>
      <c r="CKD105" s="305"/>
      <c r="CKE105" s="305"/>
      <c r="CKF105" s="305"/>
      <c r="CKG105" s="305"/>
      <c r="CKH105" s="305"/>
      <c r="CKI105" s="305"/>
      <c r="CKJ105" s="305"/>
      <c r="CKK105" s="305"/>
      <c r="CKL105" s="305"/>
      <c r="CKM105" s="305"/>
      <c r="CKN105" s="305"/>
      <c r="CKO105" s="305"/>
      <c r="CKP105" s="305"/>
      <c r="CKQ105" s="305"/>
      <c r="CKR105" s="305"/>
      <c r="CKS105" s="305"/>
      <c r="CKT105" s="305"/>
      <c r="CKU105" s="305"/>
      <c r="CKV105" s="305"/>
      <c r="CKW105" s="305"/>
      <c r="CKX105" s="305"/>
      <c r="CKY105" s="305"/>
      <c r="CKZ105" s="305"/>
      <c r="CLA105" s="305"/>
      <c r="CLB105" s="305"/>
      <c r="CLC105" s="305"/>
      <c r="CLD105" s="305"/>
      <c r="CLE105" s="305"/>
      <c r="CLF105" s="305"/>
      <c r="CLG105" s="305"/>
      <c r="CLH105" s="305"/>
      <c r="CLI105" s="305"/>
      <c r="CLJ105" s="305"/>
      <c r="CLK105" s="305"/>
      <c r="CLL105" s="305"/>
      <c r="CLM105" s="305"/>
      <c r="CLN105" s="305"/>
      <c r="CLO105" s="305"/>
      <c r="CLP105" s="305"/>
      <c r="CLQ105" s="305"/>
      <c r="CLR105" s="305"/>
      <c r="CLS105" s="305"/>
      <c r="CLT105" s="305"/>
      <c r="CLU105" s="305"/>
      <c r="CLV105" s="305"/>
      <c r="CLW105" s="305"/>
      <c r="CLX105" s="305"/>
      <c r="CLY105" s="305"/>
      <c r="CLZ105" s="305"/>
      <c r="CMA105" s="305"/>
      <c r="CMB105" s="305"/>
      <c r="CMC105" s="305"/>
      <c r="CMD105" s="305"/>
      <c r="CME105" s="305"/>
      <c r="CMF105" s="305"/>
      <c r="CMG105" s="305"/>
      <c r="CMH105" s="305"/>
      <c r="CMI105" s="305"/>
      <c r="CMJ105" s="305"/>
      <c r="CMK105" s="305"/>
      <c r="CML105" s="305"/>
      <c r="CMM105" s="305"/>
      <c r="CMN105" s="305"/>
      <c r="CMO105" s="305"/>
      <c r="CMP105" s="305"/>
      <c r="CMQ105" s="305"/>
      <c r="CMR105" s="305"/>
      <c r="CMS105" s="305"/>
      <c r="CMT105" s="305"/>
      <c r="CMU105" s="305"/>
      <c r="CMV105" s="305"/>
      <c r="CMW105" s="305"/>
      <c r="CMX105" s="305"/>
      <c r="CMY105" s="305"/>
      <c r="CMZ105" s="305"/>
      <c r="CNA105" s="305"/>
      <c r="CNB105" s="305"/>
      <c r="CNC105" s="305"/>
      <c r="CND105" s="305"/>
      <c r="CNE105" s="305"/>
      <c r="CNF105" s="305"/>
      <c r="CNG105" s="305"/>
      <c r="CNH105" s="305"/>
      <c r="CNI105" s="305"/>
      <c r="CNJ105" s="305"/>
      <c r="CNK105" s="305"/>
      <c r="CNL105" s="305"/>
      <c r="CNM105" s="305"/>
      <c r="CNN105" s="305"/>
      <c r="CNO105" s="305"/>
      <c r="CNP105" s="305"/>
      <c r="CNQ105" s="305"/>
      <c r="CNR105" s="305"/>
      <c r="CNS105" s="305"/>
      <c r="CNT105" s="305"/>
      <c r="CNU105" s="305"/>
      <c r="CNV105" s="305"/>
      <c r="CNW105" s="305"/>
      <c r="CNX105" s="305"/>
      <c r="CNY105" s="305"/>
      <c r="CNZ105" s="305"/>
      <c r="COA105" s="305"/>
      <c r="COB105" s="305"/>
      <c r="COC105" s="305"/>
      <c r="COD105" s="305"/>
      <c r="COE105" s="305"/>
      <c r="COF105" s="305"/>
      <c r="COG105" s="305"/>
      <c r="COH105" s="305"/>
      <c r="COI105" s="305"/>
      <c r="COJ105" s="305"/>
      <c r="COK105" s="305"/>
      <c r="COL105" s="305"/>
      <c r="COM105" s="305"/>
      <c r="CON105" s="305"/>
      <c r="COO105" s="305"/>
      <c r="COP105" s="305"/>
      <c r="COQ105" s="305"/>
      <c r="COR105" s="305"/>
      <c r="COS105" s="305"/>
      <c r="COT105" s="305"/>
      <c r="COU105" s="305"/>
      <c r="COV105" s="305"/>
      <c r="COW105" s="305"/>
      <c r="COX105" s="305"/>
      <c r="COY105" s="305"/>
      <c r="COZ105" s="305"/>
      <c r="CPA105" s="305"/>
      <c r="CPB105" s="305"/>
      <c r="CPC105" s="305"/>
      <c r="CPD105" s="305"/>
      <c r="CPE105" s="305"/>
      <c r="CPF105" s="305"/>
      <c r="CPG105" s="305"/>
      <c r="CPH105" s="305"/>
      <c r="CPI105" s="305"/>
      <c r="CPJ105" s="305"/>
      <c r="CPK105" s="305"/>
      <c r="CPL105" s="305"/>
      <c r="CPM105" s="305"/>
      <c r="CPN105" s="305"/>
      <c r="CPO105" s="305"/>
      <c r="CPP105" s="305"/>
      <c r="CPQ105" s="305"/>
      <c r="CPR105" s="305"/>
      <c r="CPS105" s="305"/>
      <c r="CPT105" s="305"/>
      <c r="CPU105" s="305"/>
      <c r="CPV105" s="305"/>
      <c r="CPW105" s="305"/>
      <c r="CPX105" s="305"/>
      <c r="CPY105" s="305"/>
      <c r="CPZ105" s="305"/>
      <c r="CQA105" s="305"/>
      <c r="CQB105" s="305"/>
      <c r="CQC105" s="305"/>
      <c r="CQD105" s="305"/>
      <c r="CQE105" s="305"/>
      <c r="CQF105" s="305"/>
      <c r="CQG105" s="305"/>
      <c r="CQH105" s="305"/>
      <c r="CQI105" s="305"/>
      <c r="CQJ105" s="305"/>
      <c r="CQK105" s="305"/>
      <c r="CQL105" s="305"/>
      <c r="CQM105" s="305"/>
      <c r="CQN105" s="305"/>
      <c r="CQO105" s="305"/>
      <c r="CQP105" s="305"/>
      <c r="CQQ105" s="305"/>
      <c r="CQR105" s="305"/>
      <c r="CQS105" s="305"/>
      <c r="CQT105" s="305"/>
      <c r="CQU105" s="305"/>
      <c r="CQV105" s="305"/>
      <c r="CQW105" s="305"/>
      <c r="CQX105" s="305"/>
      <c r="CQY105" s="305"/>
      <c r="CQZ105" s="305"/>
      <c r="CRA105" s="305"/>
      <c r="CRB105" s="305"/>
      <c r="CRC105" s="305"/>
      <c r="CRD105" s="305"/>
      <c r="CRE105" s="305"/>
      <c r="CRF105" s="305"/>
      <c r="CRG105" s="305"/>
      <c r="CRH105" s="305"/>
      <c r="CRI105" s="305"/>
      <c r="CRJ105" s="305"/>
      <c r="CRK105" s="305"/>
      <c r="CRL105" s="305"/>
      <c r="CRM105" s="305"/>
      <c r="CRN105" s="305"/>
      <c r="CRO105" s="305"/>
      <c r="CRP105" s="305"/>
      <c r="CRQ105" s="305"/>
      <c r="CRR105" s="305"/>
      <c r="CRS105" s="305"/>
      <c r="CRT105" s="305"/>
      <c r="CRU105" s="305"/>
      <c r="CRV105" s="305"/>
      <c r="CRW105" s="305"/>
      <c r="CRX105" s="305"/>
      <c r="CRY105" s="305"/>
      <c r="CRZ105" s="305"/>
      <c r="CSA105" s="305"/>
      <c r="CSB105" s="305"/>
      <c r="CSC105" s="305"/>
      <c r="CSD105" s="305"/>
      <c r="CSE105" s="305"/>
      <c r="CSF105" s="305"/>
      <c r="CSG105" s="305"/>
      <c r="CSH105" s="305"/>
      <c r="CSI105" s="305"/>
      <c r="CSJ105" s="305"/>
      <c r="CSK105" s="305"/>
      <c r="CSL105" s="305"/>
      <c r="CSM105" s="305"/>
      <c r="CSN105" s="305"/>
      <c r="CSO105" s="305"/>
      <c r="CSP105" s="305"/>
      <c r="CSQ105" s="305"/>
      <c r="CSR105" s="305"/>
      <c r="CSS105" s="305"/>
      <c r="CST105" s="305"/>
      <c r="CSU105" s="305"/>
      <c r="CSV105" s="305"/>
      <c r="CSW105" s="305"/>
      <c r="CSX105" s="305"/>
      <c r="CSY105" s="305"/>
      <c r="CSZ105" s="305"/>
      <c r="CTA105" s="305"/>
      <c r="CTB105" s="305"/>
      <c r="CTC105" s="305"/>
      <c r="CTD105" s="305"/>
      <c r="CTE105" s="305"/>
      <c r="CTF105" s="305"/>
      <c r="CTG105" s="305"/>
      <c r="CTH105" s="305"/>
      <c r="CTI105" s="305"/>
      <c r="CTJ105" s="305"/>
      <c r="CTK105" s="305"/>
      <c r="CTL105" s="305"/>
      <c r="CTM105" s="305"/>
      <c r="CTN105" s="305"/>
      <c r="CTO105" s="305"/>
      <c r="CTP105" s="305"/>
      <c r="CTQ105" s="305"/>
      <c r="CTR105" s="305"/>
      <c r="CTS105" s="305"/>
      <c r="CTT105" s="305"/>
      <c r="CTU105" s="305"/>
      <c r="CTV105" s="305"/>
      <c r="CTW105" s="305"/>
      <c r="CTX105" s="305"/>
      <c r="CTY105" s="305"/>
      <c r="CTZ105" s="305"/>
      <c r="CUA105" s="305"/>
      <c r="CUB105" s="305"/>
      <c r="CUC105" s="305"/>
      <c r="CUD105" s="305"/>
      <c r="CUE105" s="305"/>
      <c r="CUF105" s="305"/>
      <c r="CUG105" s="305"/>
      <c r="CUH105" s="305"/>
      <c r="CUI105" s="305"/>
      <c r="CUJ105" s="305"/>
      <c r="CUK105" s="305"/>
      <c r="CUL105" s="305"/>
      <c r="CUM105" s="305"/>
      <c r="CUN105" s="305"/>
      <c r="CUO105" s="305"/>
      <c r="CUP105" s="305"/>
      <c r="CUQ105" s="305"/>
      <c r="CUR105" s="305"/>
      <c r="CUS105" s="305"/>
      <c r="CUT105" s="305"/>
      <c r="CUU105" s="305"/>
      <c r="CUV105" s="305"/>
      <c r="CUW105" s="305"/>
      <c r="CUX105" s="305"/>
      <c r="CUY105" s="305"/>
      <c r="CUZ105" s="305"/>
      <c r="CVA105" s="305"/>
      <c r="CVB105" s="305"/>
      <c r="CVC105" s="305"/>
      <c r="CVD105" s="305"/>
      <c r="CVE105" s="305"/>
      <c r="CVF105" s="305"/>
      <c r="CVG105" s="305"/>
      <c r="CVH105" s="305"/>
      <c r="CVI105" s="305"/>
      <c r="CVJ105" s="305"/>
      <c r="CVK105" s="305"/>
      <c r="CVL105" s="305"/>
      <c r="CVM105" s="305"/>
      <c r="CVN105" s="305"/>
      <c r="CVO105" s="305"/>
      <c r="CVP105" s="305"/>
      <c r="CVQ105" s="305"/>
      <c r="CVR105" s="305"/>
      <c r="CVS105" s="305"/>
      <c r="CVT105" s="305"/>
      <c r="CVU105" s="305"/>
      <c r="CVV105" s="305"/>
      <c r="CVW105" s="305"/>
      <c r="CVX105" s="305"/>
      <c r="CVY105" s="305"/>
      <c r="CVZ105" s="305"/>
      <c r="CWA105" s="305"/>
      <c r="CWB105" s="305"/>
      <c r="CWC105" s="305"/>
      <c r="CWD105" s="305"/>
      <c r="CWE105" s="305"/>
      <c r="CWF105" s="305"/>
      <c r="CWG105" s="305"/>
      <c r="CWH105" s="305"/>
      <c r="CWI105" s="305"/>
      <c r="CWJ105" s="305"/>
      <c r="CWK105" s="305"/>
      <c r="CWL105" s="305"/>
      <c r="CWM105" s="305"/>
      <c r="CWN105" s="305"/>
      <c r="CWO105" s="305"/>
      <c r="CWP105" s="305"/>
      <c r="CWQ105" s="305"/>
      <c r="CWR105" s="305"/>
      <c r="CWS105" s="305"/>
      <c r="CWT105" s="305"/>
      <c r="CWU105" s="305"/>
      <c r="CWV105" s="305"/>
      <c r="CWW105" s="305"/>
      <c r="CWX105" s="305"/>
      <c r="CWY105" s="305"/>
      <c r="CWZ105" s="305"/>
      <c r="CXA105" s="305"/>
      <c r="CXB105" s="305"/>
      <c r="CXC105" s="305"/>
      <c r="CXD105" s="305"/>
      <c r="CXE105" s="305"/>
      <c r="CXF105" s="305"/>
      <c r="CXG105" s="305"/>
      <c r="CXH105" s="305"/>
      <c r="CXI105" s="305"/>
      <c r="CXJ105" s="305"/>
      <c r="CXK105" s="305"/>
      <c r="CXL105" s="305"/>
      <c r="CXM105" s="305"/>
      <c r="CXN105" s="305"/>
      <c r="CXO105" s="305"/>
      <c r="CXP105" s="305"/>
      <c r="CXQ105" s="305"/>
      <c r="CXR105" s="305"/>
      <c r="CXS105" s="305"/>
      <c r="CXT105" s="305"/>
      <c r="CXU105" s="305"/>
      <c r="CXV105" s="305"/>
      <c r="CXW105" s="305"/>
      <c r="CXX105" s="305"/>
      <c r="CXY105" s="305"/>
      <c r="CXZ105" s="305"/>
      <c r="CYA105" s="305"/>
      <c r="CYB105" s="305"/>
      <c r="CYC105" s="305"/>
      <c r="CYD105" s="305"/>
      <c r="CYE105" s="305"/>
      <c r="CYF105" s="305"/>
      <c r="CYG105" s="305"/>
      <c r="CYH105" s="305"/>
      <c r="CYI105" s="305"/>
      <c r="CYJ105" s="305"/>
      <c r="CYK105" s="305"/>
      <c r="CYL105" s="305"/>
      <c r="CYM105" s="305"/>
      <c r="CYN105" s="305"/>
      <c r="CYO105" s="305"/>
      <c r="CYP105" s="305"/>
      <c r="CYQ105" s="305"/>
      <c r="CYR105" s="305"/>
      <c r="CYS105" s="305"/>
      <c r="CYT105" s="305"/>
      <c r="CYU105" s="305"/>
      <c r="CYV105" s="305"/>
      <c r="CYW105" s="305"/>
      <c r="CYX105" s="305"/>
      <c r="CYY105" s="305"/>
      <c r="CYZ105" s="305"/>
      <c r="CZA105" s="305"/>
      <c r="CZB105" s="305"/>
      <c r="CZC105" s="305"/>
      <c r="CZD105" s="305"/>
      <c r="CZE105" s="305"/>
      <c r="CZF105" s="305"/>
      <c r="CZG105" s="305"/>
      <c r="CZH105" s="305"/>
      <c r="CZI105" s="305"/>
      <c r="CZJ105" s="305"/>
      <c r="CZK105" s="305"/>
      <c r="CZL105" s="305"/>
      <c r="CZM105" s="305"/>
      <c r="CZN105" s="305"/>
      <c r="CZO105" s="305"/>
      <c r="CZP105" s="305"/>
      <c r="CZQ105" s="305"/>
      <c r="CZR105" s="305"/>
      <c r="CZS105" s="305"/>
      <c r="CZT105" s="305"/>
      <c r="CZU105" s="305"/>
      <c r="CZV105" s="305"/>
      <c r="CZW105" s="305"/>
      <c r="CZX105" s="305"/>
      <c r="CZY105" s="305"/>
      <c r="CZZ105" s="305"/>
      <c r="DAA105" s="305"/>
      <c r="DAB105" s="305"/>
      <c r="DAC105" s="305"/>
      <c r="DAD105" s="305"/>
      <c r="DAE105" s="305"/>
      <c r="DAF105" s="305"/>
      <c r="DAG105" s="305"/>
      <c r="DAH105" s="305"/>
      <c r="DAI105" s="305"/>
      <c r="DAJ105" s="305"/>
      <c r="DAK105" s="305"/>
      <c r="DAL105" s="305"/>
      <c r="DAM105" s="305"/>
      <c r="DAN105" s="305"/>
      <c r="DAO105" s="305"/>
      <c r="DAP105" s="305"/>
      <c r="DAQ105" s="305"/>
      <c r="DAR105" s="305"/>
      <c r="DAS105" s="305"/>
      <c r="DAT105" s="305"/>
      <c r="DAU105" s="305"/>
      <c r="DAV105" s="305"/>
      <c r="DAW105" s="305"/>
      <c r="DAX105" s="305"/>
      <c r="DAY105" s="305"/>
      <c r="DAZ105" s="305"/>
      <c r="DBA105" s="305"/>
      <c r="DBB105" s="305"/>
      <c r="DBC105" s="305"/>
      <c r="DBD105" s="305"/>
      <c r="DBE105" s="305"/>
      <c r="DBF105" s="305"/>
      <c r="DBG105" s="305"/>
      <c r="DBH105" s="305"/>
      <c r="DBI105" s="305"/>
      <c r="DBJ105" s="305"/>
      <c r="DBK105" s="305"/>
      <c r="DBL105" s="305"/>
      <c r="DBM105" s="305"/>
      <c r="DBN105" s="305"/>
      <c r="DBO105" s="305"/>
      <c r="DBP105" s="305"/>
      <c r="DBQ105" s="305"/>
      <c r="DBR105" s="305"/>
      <c r="DBS105" s="305"/>
      <c r="DBT105" s="305"/>
      <c r="DBU105" s="305"/>
      <c r="DBV105" s="305"/>
      <c r="DBW105" s="305"/>
      <c r="DBX105" s="305"/>
      <c r="DBY105" s="305"/>
      <c r="DBZ105" s="305"/>
      <c r="DCA105" s="305"/>
      <c r="DCB105" s="305"/>
      <c r="DCC105" s="305"/>
      <c r="DCD105" s="305"/>
      <c r="DCE105" s="305"/>
      <c r="DCF105" s="305"/>
      <c r="DCG105" s="305"/>
      <c r="DCH105" s="305"/>
      <c r="DCI105" s="305"/>
      <c r="DCJ105" s="305"/>
      <c r="DCK105" s="305"/>
      <c r="DCL105" s="305"/>
      <c r="DCM105" s="305"/>
      <c r="DCN105" s="305"/>
      <c r="DCO105" s="305"/>
      <c r="DCP105" s="305"/>
      <c r="DCQ105" s="305"/>
      <c r="DCR105" s="305"/>
      <c r="DCS105" s="305"/>
      <c r="DCT105" s="305"/>
      <c r="DCU105" s="305"/>
      <c r="DCV105" s="305"/>
      <c r="DCW105" s="305"/>
      <c r="DCX105" s="305"/>
      <c r="DCY105" s="305"/>
      <c r="DCZ105" s="305"/>
      <c r="DDA105" s="305"/>
      <c r="DDB105" s="305"/>
      <c r="DDC105" s="305"/>
      <c r="DDD105" s="305"/>
      <c r="DDE105" s="305"/>
      <c r="DDF105" s="305"/>
      <c r="DDG105" s="305"/>
      <c r="DDH105" s="305"/>
      <c r="DDI105" s="305"/>
      <c r="DDJ105" s="305"/>
      <c r="DDK105" s="305"/>
      <c r="DDL105" s="305"/>
      <c r="DDM105" s="305"/>
      <c r="DDN105" s="305"/>
      <c r="DDO105" s="305"/>
      <c r="DDP105" s="305"/>
      <c r="DDQ105" s="305"/>
      <c r="DDR105" s="305"/>
      <c r="DDS105" s="305"/>
      <c r="DDT105" s="305"/>
      <c r="DDU105" s="305"/>
      <c r="DDV105" s="305"/>
      <c r="DDW105" s="305"/>
      <c r="DDX105" s="305"/>
      <c r="DDY105" s="305"/>
      <c r="DDZ105" s="305"/>
      <c r="DEA105" s="305"/>
      <c r="DEB105" s="305"/>
      <c r="DEC105" s="305"/>
      <c r="DED105" s="305"/>
      <c r="DEE105" s="305"/>
      <c r="DEF105" s="305"/>
      <c r="DEG105" s="305"/>
      <c r="DEH105" s="305"/>
      <c r="DEI105" s="305"/>
      <c r="DEJ105" s="305"/>
      <c r="DEK105" s="305"/>
      <c r="DEL105" s="305"/>
      <c r="DEM105" s="305"/>
      <c r="DEN105" s="305"/>
      <c r="DEO105" s="305"/>
      <c r="DEP105" s="305"/>
      <c r="DEQ105" s="305"/>
      <c r="DER105" s="305"/>
      <c r="DES105" s="305"/>
      <c r="DET105" s="305"/>
      <c r="DEU105" s="305"/>
      <c r="DEV105" s="305"/>
      <c r="DEW105" s="305"/>
      <c r="DEX105" s="305"/>
      <c r="DEY105" s="305"/>
      <c r="DEZ105" s="305"/>
      <c r="DFA105" s="305"/>
      <c r="DFB105" s="305"/>
      <c r="DFC105" s="305"/>
      <c r="DFD105" s="305"/>
      <c r="DFE105" s="305"/>
      <c r="DFF105" s="305"/>
      <c r="DFG105" s="305"/>
      <c r="DFH105" s="305"/>
      <c r="DFI105" s="305"/>
      <c r="DFJ105" s="305"/>
      <c r="DFK105" s="305"/>
      <c r="DFL105" s="305"/>
      <c r="DFM105" s="305"/>
      <c r="DFN105" s="305"/>
      <c r="DFO105" s="305"/>
      <c r="DFP105" s="305"/>
      <c r="DFQ105" s="305"/>
      <c r="DFR105" s="305"/>
      <c r="DFS105" s="305"/>
      <c r="DFT105" s="305"/>
      <c r="DFU105" s="305"/>
      <c r="DFV105" s="305"/>
      <c r="DFW105" s="305"/>
      <c r="DFX105" s="305"/>
      <c r="DFY105" s="305"/>
      <c r="DFZ105" s="305"/>
      <c r="DGA105" s="305"/>
      <c r="DGB105" s="305"/>
      <c r="DGC105" s="305"/>
      <c r="DGD105" s="305"/>
      <c r="DGE105" s="305"/>
      <c r="DGF105" s="305"/>
      <c r="DGG105" s="305"/>
      <c r="DGH105" s="305"/>
      <c r="DGI105" s="305"/>
      <c r="DGJ105" s="305"/>
      <c r="DGK105" s="305"/>
      <c r="DGL105" s="305"/>
      <c r="DGM105" s="305"/>
      <c r="DGN105" s="305"/>
      <c r="DGO105" s="305"/>
      <c r="DGP105" s="305"/>
      <c r="DGQ105" s="305"/>
      <c r="DGR105" s="305"/>
      <c r="DGS105" s="305"/>
      <c r="DGT105" s="305"/>
      <c r="DGU105" s="305"/>
      <c r="DGV105" s="305"/>
      <c r="DGW105" s="305"/>
      <c r="DGX105" s="305"/>
      <c r="DGY105" s="305"/>
      <c r="DGZ105" s="305"/>
      <c r="DHA105" s="305"/>
      <c r="DHB105" s="305"/>
      <c r="DHC105" s="305"/>
      <c r="DHD105" s="305"/>
      <c r="DHE105" s="305"/>
      <c r="DHF105" s="305"/>
      <c r="DHG105" s="305"/>
      <c r="DHH105" s="305"/>
      <c r="DHI105" s="305"/>
      <c r="DHJ105" s="305"/>
      <c r="DHK105" s="305"/>
      <c r="DHL105" s="305"/>
      <c r="DHM105" s="305"/>
      <c r="DHN105" s="305"/>
      <c r="DHO105" s="305"/>
      <c r="DHP105" s="305"/>
      <c r="DHQ105" s="305"/>
      <c r="DHR105" s="305"/>
      <c r="DHS105" s="305"/>
      <c r="DHT105" s="305"/>
      <c r="DHU105" s="305"/>
      <c r="DHV105" s="305"/>
      <c r="DHW105" s="305"/>
      <c r="DHX105" s="305"/>
      <c r="DHY105" s="305"/>
      <c r="DHZ105" s="305"/>
      <c r="DIA105" s="305"/>
      <c r="DIB105" s="305"/>
      <c r="DIC105" s="305"/>
      <c r="DID105" s="305"/>
      <c r="DIE105" s="305"/>
      <c r="DIF105" s="305"/>
      <c r="DIG105" s="305"/>
      <c r="DIH105" s="305"/>
      <c r="DII105" s="305"/>
      <c r="DIJ105" s="305"/>
      <c r="DIK105" s="305"/>
      <c r="DIL105" s="305"/>
      <c r="DIM105" s="305"/>
      <c r="DIN105" s="305"/>
      <c r="DIO105" s="305"/>
      <c r="DIP105" s="305"/>
      <c r="DIQ105" s="305"/>
      <c r="DIR105" s="305"/>
      <c r="DIS105" s="305"/>
      <c r="DIT105" s="305"/>
      <c r="DIU105" s="305"/>
      <c r="DIV105" s="305"/>
      <c r="DIW105" s="305"/>
      <c r="DIX105" s="305"/>
      <c r="DIY105" s="305"/>
      <c r="DIZ105" s="305"/>
      <c r="DJA105" s="305"/>
      <c r="DJB105" s="305"/>
      <c r="DJC105" s="305"/>
      <c r="DJD105" s="305"/>
      <c r="DJE105" s="305"/>
      <c r="DJF105" s="305"/>
      <c r="DJG105" s="305"/>
      <c r="DJH105" s="305"/>
      <c r="DJI105" s="305"/>
      <c r="DJJ105" s="305"/>
      <c r="DJK105" s="305"/>
      <c r="DJL105" s="305"/>
      <c r="DJM105" s="305"/>
      <c r="DJN105" s="305"/>
      <c r="DJO105" s="305"/>
      <c r="DJP105" s="305"/>
      <c r="DJQ105" s="305"/>
      <c r="DJR105" s="305"/>
      <c r="DJS105" s="305"/>
      <c r="DJT105" s="305"/>
      <c r="DJU105" s="305"/>
      <c r="DJV105" s="305"/>
      <c r="DJW105" s="305"/>
      <c r="DJX105" s="305"/>
      <c r="DJY105" s="305"/>
      <c r="DJZ105" s="305"/>
      <c r="DKA105" s="305"/>
      <c r="DKB105" s="305"/>
      <c r="DKC105" s="305"/>
      <c r="DKD105" s="305"/>
      <c r="DKE105" s="305"/>
      <c r="DKF105" s="305"/>
      <c r="DKG105" s="305"/>
      <c r="DKH105" s="305"/>
      <c r="DKI105" s="305"/>
      <c r="DKJ105" s="305"/>
      <c r="DKK105" s="305"/>
      <c r="DKL105" s="305"/>
      <c r="DKM105" s="305"/>
      <c r="DKN105" s="305"/>
      <c r="DKO105" s="305"/>
      <c r="DKP105" s="305"/>
      <c r="DKQ105" s="305"/>
      <c r="DKR105" s="305"/>
      <c r="DKS105" s="305"/>
      <c r="DKT105" s="305"/>
      <c r="DKU105" s="305"/>
      <c r="DKV105" s="305"/>
      <c r="DKW105" s="305"/>
      <c r="DKX105" s="305"/>
      <c r="DKY105" s="305"/>
      <c r="DKZ105" s="305"/>
      <c r="DLA105" s="305"/>
      <c r="DLB105" s="305"/>
      <c r="DLC105" s="305"/>
      <c r="DLD105" s="305"/>
      <c r="DLE105" s="305"/>
      <c r="DLF105" s="305"/>
      <c r="DLG105" s="305"/>
      <c r="DLH105" s="305"/>
      <c r="DLI105" s="305"/>
      <c r="DLJ105" s="305"/>
      <c r="DLK105" s="305"/>
      <c r="DLL105" s="305"/>
      <c r="DLM105" s="305"/>
      <c r="DLN105" s="305"/>
      <c r="DLO105" s="305"/>
      <c r="DLP105" s="305"/>
      <c r="DLQ105" s="305"/>
      <c r="DLR105" s="305"/>
      <c r="DLS105" s="305"/>
      <c r="DLT105" s="305"/>
      <c r="DLU105" s="305"/>
      <c r="DLV105" s="305"/>
      <c r="DLW105" s="305"/>
      <c r="DLX105" s="305"/>
      <c r="DLY105" s="305"/>
      <c r="DLZ105" s="305"/>
      <c r="DMA105" s="305"/>
      <c r="DMB105" s="305"/>
      <c r="DMC105" s="305"/>
      <c r="DMD105" s="305"/>
      <c r="DME105" s="305"/>
      <c r="DMF105" s="305"/>
      <c r="DMG105" s="305"/>
      <c r="DMH105" s="305"/>
      <c r="DMI105" s="305"/>
      <c r="DMJ105" s="305"/>
      <c r="DMK105" s="305"/>
      <c r="DML105" s="305"/>
      <c r="DMM105" s="305"/>
      <c r="DMN105" s="305"/>
      <c r="DMO105" s="305"/>
      <c r="DMP105" s="305"/>
      <c r="DMQ105" s="305"/>
      <c r="DMR105" s="305"/>
      <c r="DMS105" s="305"/>
      <c r="DMT105" s="305"/>
      <c r="DMU105" s="305"/>
      <c r="DMV105" s="305"/>
      <c r="DMW105" s="305"/>
      <c r="DMX105" s="305"/>
      <c r="DMY105" s="305"/>
      <c r="DMZ105" s="305"/>
      <c r="DNA105" s="305"/>
      <c r="DNB105" s="305"/>
      <c r="DNC105" s="305"/>
      <c r="DND105" s="305"/>
      <c r="DNE105" s="305"/>
      <c r="DNF105" s="305"/>
      <c r="DNG105" s="305"/>
      <c r="DNH105" s="305"/>
      <c r="DNI105" s="305"/>
      <c r="DNJ105" s="305"/>
      <c r="DNK105" s="305"/>
      <c r="DNL105" s="305"/>
      <c r="DNM105" s="305"/>
      <c r="DNN105" s="305"/>
      <c r="DNO105" s="305"/>
      <c r="DNP105" s="305"/>
      <c r="DNQ105" s="305"/>
      <c r="DNR105" s="305"/>
      <c r="DNS105" s="305"/>
      <c r="DNT105" s="305"/>
      <c r="DNU105" s="305"/>
      <c r="DNV105" s="305"/>
      <c r="DNW105" s="305"/>
      <c r="DNX105" s="305"/>
      <c r="DNY105" s="305"/>
      <c r="DNZ105" s="305"/>
      <c r="DOA105" s="305"/>
      <c r="DOB105" s="305"/>
      <c r="DOC105" s="305"/>
      <c r="DOD105" s="305"/>
      <c r="DOE105" s="305"/>
      <c r="DOF105" s="305"/>
      <c r="DOG105" s="305"/>
      <c r="DOH105" s="305"/>
      <c r="DOI105" s="305"/>
      <c r="DOJ105" s="305"/>
      <c r="DOK105" s="305"/>
      <c r="DOL105" s="305"/>
      <c r="DOM105" s="305"/>
      <c r="DON105" s="305"/>
      <c r="DOO105" s="305"/>
      <c r="DOP105" s="305"/>
      <c r="DOQ105" s="305"/>
      <c r="DOR105" s="305"/>
      <c r="DOS105" s="305"/>
      <c r="DOT105" s="305"/>
      <c r="DOU105" s="305"/>
      <c r="DOV105" s="305"/>
      <c r="DOW105" s="305"/>
      <c r="DOX105" s="305"/>
      <c r="DOY105" s="305"/>
      <c r="DOZ105" s="305"/>
      <c r="DPA105" s="305"/>
      <c r="DPB105" s="305"/>
      <c r="DPC105" s="305"/>
      <c r="DPD105" s="305"/>
      <c r="DPE105" s="305"/>
      <c r="DPF105" s="305"/>
      <c r="DPG105" s="305"/>
      <c r="DPH105" s="305"/>
      <c r="DPI105" s="305"/>
      <c r="DPJ105" s="305"/>
      <c r="DPK105" s="305"/>
      <c r="DPL105" s="305"/>
      <c r="DPM105" s="305"/>
      <c r="DPN105" s="305"/>
      <c r="DPO105" s="305"/>
      <c r="DPP105" s="305"/>
      <c r="DPQ105" s="305"/>
      <c r="DPR105" s="305"/>
      <c r="DPS105" s="305"/>
      <c r="DPT105" s="305"/>
      <c r="DPU105" s="305"/>
      <c r="DPV105" s="305"/>
      <c r="DPW105" s="305"/>
      <c r="DPX105" s="305"/>
      <c r="DPY105" s="305"/>
      <c r="DPZ105" s="305"/>
      <c r="DQA105" s="305"/>
      <c r="DQB105" s="305"/>
      <c r="DQC105" s="305"/>
      <c r="DQD105" s="305"/>
      <c r="DQE105" s="305"/>
      <c r="DQF105" s="305"/>
      <c r="DQG105" s="305"/>
      <c r="DQH105" s="305"/>
      <c r="DQI105" s="305"/>
      <c r="DQJ105" s="305"/>
      <c r="DQK105" s="305"/>
      <c r="DQL105" s="305"/>
      <c r="DQM105" s="305"/>
      <c r="DQN105" s="305"/>
      <c r="DQO105" s="305"/>
      <c r="DQP105" s="305"/>
      <c r="DQQ105" s="305"/>
      <c r="DQR105" s="305"/>
      <c r="DQS105" s="305"/>
      <c r="DQT105" s="305"/>
      <c r="DQU105" s="305"/>
      <c r="DQV105" s="305"/>
      <c r="DQW105" s="305"/>
      <c r="DQX105" s="305"/>
      <c r="DQY105" s="305"/>
      <c r="DQZ105" s="305"/>
      <c r="DRA105" s="305"/>
      <c r="DRB105" s="305"/>
      <c r="DRC105" s="305"/>
      <c r="DRD105" s="305"/>
      <c r="DRE105" s="305"/>
      <c r="DRF105" s="305"/>
      <c r="DRG105" s="305"/>
      <c r="DRH105" s="305"/>
      <c r="DRI105" s="305"/>
      <c r="DRJ105" s="305"/>
      <c r="DRK105" s="305"/>
      <c r="DRL105" s="305"/>
      <c r="DRM105" s="305"/>
      <c r="DRN105" s="305"/>
      <c r="DRO105" s="305"/>
      <c r="DRP105" s="305"/>
      <c r="DRQ105" s="305"/>
      <c r="DRR105" s="305"/>
      <c r="DRS105" s="305"/>
      <c r="DRT105" s="305"/>
      <c r="DRU105" s="305"/>
      <c r="DRV105" s="305"/>
      <c r="DRW105" s="305"/>
      <c r="DRX105" s="305"/>
      <c r="DRY105" s="305"/>
      <c r="DRZ105" s="305"/>
      <c r="DSA105" s="305"/>
      <c r="DSB105" s="305"/>
      <c r="DSC105" s="305"/>
      <c r="DSD105" s="305"/>
      <c r="DSE105" s="305"/>
      <c r="DSF105" s="305"/>
      <c r="DSG105" s="305"/>
      <c r="DSH105" s="305"/>
      <c r="DSI105" s="305"/>
      <c r="DSJ105" s="305"/>
      <c r="DSK105" s="305"/>
      <c r="DSL105" s="305"/>
      <c r="DSM105" s="305"/>
      <c r="DSN105" s="305"/>
      <c r="DSO105" s="305"/>
      <c r="DSP105" s="305"/>
      <c r="DSQ105" s="305"/>
      <c r="DSR105" s="305"/>
      <c r="DSS105" s="305"/>
      <c r="DST105" s="305"/>
      <c r="DSU105" s="305"/>
      <c r="DSV105" s="305"/>
      <c r="DSW105" s="305"/>
      <c r="DSX105" s="305"/>
      <c r="DSY105" s="305"/>
      <c r="DSZ105" s="305"/>
      <c r="DTA105" s="305"/>
      <c r="DTB105" s="305"/>
      <c r="DTC105" s="305"/>
      <c r="DTD105" s="305"/>
      <c r="DTE105" s="305"/>
      <c r="DTF105" s="305"/>
      <c r="DTG105" s="305"/>
      <c r="DTH105" s="305"/>
      <c r="DTI105" s="305"/>
      <c r="DTJ105" s="305"/>
      <c r="DTK105" s="305"/>
      <c r="DTL105" s="305"/>
      <c r="DTM105" s="305"/>
      <c r="DTN105" s="305"/>
      <c r="DTO105" s="305"/>
      <c r="DTP105" s="305"/>
      <c r="DTQ105" s="305"/>
      <c r="DTR105" s="305"/>
      <c r="DTS105" s="305"/>
      <c r="DTT105" s="305"/>
      <c r="DTU105" s="305"/>
      <c r="DTV105" s="305"/>
      <c r="DTW105" s="305"/>
      <c r="DTX105" s="305"/>
      <c r="DTY105" s="305"/>
      <c r="DTZ105" s="305"/>
      <c r="DUA105" s="305"/>
      <c r="DUB105" s="305"/>
      <c r="DUC105" s="305"/>
      <c r="DUD105" s="305"/>
      <c r="DUE105" s="305"/>
      <c r="DUF105" s="305"/>
      <c r="DUG105" s="305"/>
      <c r="DUH105" s="305"/>
      <c r="DUI105" s="305"/>
      <c r="DUJ105" s="305"/>
      <c r="DUK105" s="305"/>
      <c r="DUL105" s="305"/>
      <c r="DUM105" s="305"/>
      <c r="DUN105" s="305"/>
      <c r="DUO105" s="305"/>
      <c r="DUP105" s="305"/>
      <c r="DUQ105" s="305"/>
      <c r="DUR105" s="305"/>
      <c r="DUS105" s="305"/>
      <c r="DUT105" s="305"/>
      <c r="DUU105" s="305"/>
      <c r="DUV105" s="305"/>
      <c r="DUW105" s="305"/>
      <c r="DUX105" s="305"/>
      <c r="DUY105" s="305"/>
      <c r="DUZ105" s="305"/>
      <c r="DVA105" s="305"/>
      <c r="DVB105" s="305"/>
      <c r="DVC105" s="305"/>
      <c r="DVD105" s="305"/>
      <c r="DVE105" s="305"/>
      <c r="DVF105" s="305"/>
      <c r="DVG105" s="305"/>
      <c r="DVH105" s="305"/>
      <c r="DVI105" s="305"/>
      <c r="DVJ105" s="305"/>
      <c r="DVK105" s="305"/>
      <c r="DVL105" s="305"/>
      <c r="DVM105" s="305"/>
      <c r="DVN105" s="305"/>
      <c r="DVO105" s="305"/>
      <c r="DVP105" s="305"/>
      <c r="DVQ105" s="305"/>
      <c r="DVR105" s="305"/>
      <c r="DVS105" s="305"/>
      <c r="DVT105" s="305"/>
      <c r="DVU105" s="305"/>
      <c r="DVV105" s="305"/>
      <c r="DVW105" s="305"/>
      <c r="DVX105" s="305"/>
      <c r="DVY105" s="305"/>
      <c r="DVZ105" s="305"/>
      <c r="DWA105" s="305"/>
      <c r="DWB105" s="305"/>
      <c r="DWC105" s="305"/>
      <c r="DWD105" s="305"/>
      <c r="DWE105" s="305"/>
      <c r="DWF105" s="305"/>
      <c r="DWG105" s="305"/>
      <c r="DWH105" s="305"/>
      <c r="DWI105" s="305"/>
      <c r="DWJ105" s="305"/>
      <c r="DWK105" s="305"/>
      <c r="DWL105" s="305"/>
      <c r="DWM105" s="305"/>
      <c r="DWN105" s="305"/>
      <c r="DWO105" s="305"/>
      <c r="DWP105" s="305"/>
      <c r="DWQ105" s="305"/>
      <c r="DWR105" s="305"/>
      <c r="DWS105" s="305"/>
      <c r="DWT105" s="305"/>
      <c r="DWU105" s="305"/>
      <c r="DWV105" s="305"/>
      <c r="DWW105" s="305"/>
      <c r="DWX105" s="305"/>
      <c r="DWY105" s="305"/>
      <c r="DWZ105" s="305"/>
      <c r="DXA105" s="305"/>
      <c r="DXB105" s="305"/>
      <c r="DXC105" s="305"/>
      <c r="DXD105" s="305"/>
      <c r="DXE105" s="305"/>
      <c r="DXF105" s="305"/>
      <c r="DXG105" s="305"/>
      <c r="DXH105" s="305"/>
      <c r="DXI105" s="305"/>
      <c r="DXJ105" s="305"/>
      <c r="DXK105" s="305"/>
      <c r="DXL105" s="305"/>
      <c r="DXM105" s="305"/>
      <c r="DXN105" s="305"/>
      <c r="DXO105" s="305"/>
      <c r="DXP105" s="305"/>
      <c r="DXQ105" s="305"/>
      <c r="DXR105" s="305"/>
      <c r="DXS105" s="305"/>
      <c r="DXT105" s="305"/>
      <c r="DXU105" s="305"/>
      <c r="DXV105" s="305"/>
      <c r="DXW105" s="305"/>
      <c r="DXX105" s="305"/>
      <c r="DXY105" s="305"/>
      <c r="DXZ105" s="305"/>
      <c r="DYA105" s="305"/>
      <c r="DYB105" s="305"/>
      <c r="DYC105" s="305"/>
      <c r="DYD105" s="305"/>
      <c r="DYE105" s="305"/>
      <c r="DYF105" s="305"/>
      <c r="DYG105" s="305"/>
      <c r="DYH105" s="305"/>
      <c r="DYI105" s="305"/>
      <c r="DYJ105" s="305"/>
      <c r="DYK105" s="305"/>
      <c r="DYL105" s="305"/>
      <c r="DYM105" s="305"/>
      <c r="DYN105" s="305"/>
      <c r="DYO105" s="305"/>
      <c r="DYP105" s="305"/>
      <c r="DYQ105" s="305"/>
      <c r="DYR105" s="305"/>
      <c r="DYS105" s="305"/>
      <c r="DYT105" s="305"/>
      <c r="DYU105" s="305"/>
      <c r="DYV105" s="305"/>
      <c r="DYW105" s="305"/>
      <c r="DYX105" s="305"/>
      <c r="DYY105" s="305"/>
      <c r="DYZ105" s="305"/>
      <c r="DZA105" s="305"/>
      <c r="DZB105" s="305"/>
      <c r="DZC105" s="305"/>
      <c r="DZD105" s="305"/>
      <c r="DZE105" s="305"/>
      <c r="DZF105" s="305"/>
      <c r="DZG105" s="305"/>
      <c r="DZH105" s="305"/>
      <c r="DZI105" s="305"/>
      <c r="DZJ105" s="305"/>
      <c r="DZK105" s="305"/>
      <c r="DZL105" s="305"/>
      <c r="DZM105" s="305"/>
      <c r="DZN105" s="305"/>
      <c r="DZO105" s="305"/>
      <c r="DZP105" s="305"/>
      <c r="DZQ105" s="305"/>
      <c r="DZR105" s="305"/>
      <c r="DZS105" s="305"/>
      <c r="DZT105" s="305"/>
      <c r="DZU105" s="305"/>
      <c r="DZV105" s="305"/>
      <c r="DZW105" s="305"/>
      <c r="DZX105" s="305"/>
      <c r="DZY105" s="305"/>
      <c r="DZZ105" s="305"/>
      <c r="EAA105" s="305"/>
      <c r="EAB105" s="305"/>
      <c r="EAC105" s="305"/>
      <c r="EAD105" s="305"/>
      <c r="EAE105" s="305"/>
      <c r="EAF105" s="305"/>
      <c r="EAG105" s="305"/>
      <c r="EAH105" s="305"/>
      <c r="EAI105" s="305"/>
      <c r="EAJ105" s="305"/>
      <c r="EAK105" s="305"/>
      <c r="EAL105" s="305"/>
      <c r="EAM105" s="305"/>
      <c r="EAN105" s="305"/>
      <c r="EAO105" s="305"/>
      <c r="EAP105" s="305"/>
      <c r="EAQ105" s="305"/>
      <c r="EAR105" s="305"/>
      <c r="EAS105" s="305"/>
      <c r="EAT105" s="305"/>
      <c r="EAU105" s="305"/>
      <c r="EAV105" s="305"/>
      <c r="EAW105" s="305"/>
      <c r="EAX105" s="305"/>
      <c r="EAY105" s="305"/>
      <c r="EAZ105" s="305"/>
      <c r="EBA105" s="305"/>
      <c r="EBB105" s="305"/>
      <c r="EBC105" s="305"/>
      <c r="EBD105" s="305"/>
      <c r="EBE105" s="305"/>
      <c r="EBF105" s="305"/>
      <c r="EBG105" s="305"/>
      <c r="EBH105" s="305"/>
      <c r="EBI105" s="305"/>
      <c r="EBJ105" s="305"/>
      <c r="EBK105" s="305"/>
      <c r="EBL105" s="305"/>
      <c r="EBM105" s="305"/>
      <c r="EBN105" s="305"/>
      <c r="EBO105" s="305"/>
      <c r="EBP105" s="305"/>
      <c r="EBQ105" s="305"/>
      <c r="EBR105" s="305"/>
      <c r="EBS105" s="305"/>
      <c r="EBT105" s="305"/>
      <c r="EBU105" s="305"/>
      <c r="EBV105" s="305"/>
      <c r="EBW105" s="305"/>
      <c r="EBX105" s="305"/>
      <c r="EBY105" s="305"/>
      <c r="EBZ105" s="305"/>
      <c r="ECA105" s="305"/>
      <c r="ECB105" s="305"/>
      <c r="ECC105" s="305"/>
      <c r="ECD105" s="305"/>
      <c r="ECE105" s="305"/>
      <c r="ECF105" s="305"/>
      <c r="ECG105" s="305"/>
      <c r="ECH105" s="305"/>
      <c r="ECI105" s="305"/>
      <c r="ECJ105" s="305"/>
      <c r="ECK105" s="305"/>
      <c r="ECL105" s="305"/>
      <c r="ECM105" s="305"/>
      <c r="ECN105" s="305"/>
      <c r="ECO105" s="305"/>
      <c r="ECP105" s="305"/>
      <c r="ECQ105" s="305"/>
      <c r="ECR105" s="305"/>
      <c r="ECS105" s="305"/>
      <c r="ECT105" s="305"/>
      <c r="ECU105" s="305"/>
      <c r="ECV105" s="305"/>
      <c r="ECW105" s="305"/>
      <c r="ECX105" s="305"/>
      <c r="ECY105" s="305"/>
      <c r="ECZ105" s="305"/>
      <c r="EDA105" s="305"/>
      <c r="EDB105" s="305"/>
      <c r="EDC105" s="305"/>
      <c r="EDD105" s="305"/>
      <c r="EDE105" s="305"/>
      <c r="EDF105" s="305"/>
      <c r="EDG105" s="305"/>
      <c r="EDH105" s="305"/>
      <c r="EDI105" s="305"/>
      <c r="EDJ105" s="305"/>
      <c r="EDK105" s="305"/>
      <c r="EDL105" s="305"/>
      <c r="EDM105" s="305"/>
      <c r="EDN105" s="305"/>
      <c r="EDO105" s="305"/>
      <c r="EDP105" s="305"/>
      <c r="EDQ105" s="305"/>
      <c r="EDR105" s="305"/>
      <c r="EDS105" s="305"/>
      <c r="EDT105" s="305"/>
      <c r="EDU105" s="305"/>
      <c r="EDV105" s="305"/>
      <c r="EDW105" s="305"/>
      <c r="EDX105" s="305"/>
      <c r="EDY105" s="305"/>
      <c r="EDZ105" s="305"/>
      <c r="EEA105" s="305"/>
      <c r="EEB105" s="305"/>
      <c r="EEC105" s="305"/>
      <c r="EED105" s="305"/>
      <c r="EEE105" s="305"/>
      <c r="EEF105" s="305"/>
      <c r="EEG105" s="305"/>
      <c r="EEH105" s="305"/>
      <c r="EEI105" s="305"/>
      <c r="EEJ105" s="305"/>
      <c r="EEK105" s="305"/>
      <c r="EEL105" s="305"/>
      <c r="EEM105" s="305"/>
      <c r="EEN105" s="305"/>
      <c r="EEO105" s="305"/>
      <c r="EEP105" s="305"/>
      <c r="EEQ105" s="305"/>
      <c r="EER105" s="305"/>
      <c r="EES105" s="305"/>
      <c r="EET105" s="305"/>
      <c r="EEU105" s="305"/>
      <c r="EEV105" s="305"/>
      <c r="EEW105" s="305"/>
      <c r="EEX105" s="305"/>
      <c r="EEY105" s="305"/>
      <c r="EEZ105" s="305"/>
      <c r="EFA105" s="305"/>
      <c r="EFB105" s="305"/>
      <c r="EFC105" s="305"/>
      <c r="EFD105" s="305"/>
      <c r="EFE105" s="305"/>
      <c r="EFF105" s="305"/>
      <c r="EFG105" s="305"/>
      <c r="EFH105" s="305"/>
      <c r="EFI105" s="305"/>
      <c r="EFJ105" s="305"/>
      <c r="EFK105" s="305"/>
      <c r="EFL105" s="305"/>
      <c r="EFM105" s="305"/>
      <c r="EFN105" s="305"/>
      <c r="EFO105" s="305"/>
      <c r="EFP105" s="305"/>
      <c r="EFQ105" s="305"/>
      <c r="EFR105" s="305"/>
      <c r="EFS105" s="305"/>
      <c r="EFT105" s="305"/>
      <c r="EFU105" s="305"/>
      <c r="EFV105" s="305"/>
      <c r="EFW105" s="305"/>
      <c r="EFX105" s="305"/>
      <c r="EFY105" s="305"/>
      <c r="EFZ105" s="305"/>
      <c r="EGA105" s="305"/>
      <c r="EGB105" s="305"/>
      <c r="EGC105" s="305"/>
      <c r="EGD105" s="305"/>
      <c r="EGE105" s="305"/>
      <c r="EGF105" s="305"/>
      <c r="EGG105" s="305"/>
      <c r="EGH105" s="305"/>
      <c r="EGI105" s="305"/>
      <c r="EGJ105" s="305"/>
      <c r="EGK105" s="305"/>
      <c r="EGL105" s="305"/>
      <c r="EGM105" s="305"/>
      <c r="EGN105" s="305"/>
      <c r="EGO105" s="305"/>
      <c r="EGP105" s="305"/>
      <c r="EGQ105" s="305"/>
      <c r="EGR105" s="305"/>
      <c r="EGS105" s="305"/>
      <c r="EGT105" s="305"/>
      <c r="EGU105" s="305"/>
      <c r="EGV105" s="305"/>
      <c r="EGW105" s="305"/>
      <c r="EGX105" s="305"/>
      <c r="EGY105" s="305"/>
      <c r="EGZ105" s="305"/>
      <c r="EHA105" s="305"/>
      <c r="EHB105" s="305"/>
      <c r="EHC105" s="305"/>
      <c r="EHD105" s="305"/>
      <c r="EHE105" s="305"/>
      <c r="EHF105" s="305"/>
      <c r="EHG105" s="305"/>
      <c r="EHH105" s="305"/>
      <c r="EHI105" s="305"/>
      <c r="EHJ105" s="305"/>
      <c r="EHK105" s="305"/>
      <c r="EHL105" s="305"/>
      <c r="EHM105" s="305"/>
      <c r="EHN105" s="305"/>
      <c r="EHO105" s="305"/>
      <c r="EHP105" s="305"/>
      <c r="EHQ105" s="305"/>
      <c r="EHR105" s="305"/>
      <c r="EHS105" s="305"/>
      <c r="EHT105" s="305"/>
      <c r="EHU105" s="305"/>
      <c r="EHV105" s="305"/>
      <c r="EHW105" s="305"/>
      <c r="EHX105" s="305"/>
      <c r="EHY105" s="305"/>
      <c r="EHZ105" s="305"/>
      <c r="EIA105" s="305"/>
      <c r="EIB105" s="305"/>
      <c r="EIC105" s="305"/>
      <c r="EID105" s="305"/>
      <c r="EIE105" s="305"/>
      <c r="EIF105" s="305"/>
      <c r="EIG105" s="305"/>
      <c r="EIH105" s="305"/>
      <c r="EII105" s="305"/>
      <c r="EIJ105" s="305"/>
      <c r="EIK105" s="305"/>
      <c r="EIL105" s="305"/>
      <c r="EIM105" s="305"/>
      <c r="EIN105" s="305"/>
      <c r="EIO105" s="305"/>
      <c r="EIP105" s="305"/>
      <c r="EIQ105" s="305"/>
      <c r="EIR105" s="305"/>
      <c r="EIS105" s="305"/>
      <c r="EIT105" s="305"/>
      <c r="EIU105" s="305"/>
      <c r="EIV105" s="305"/>
      <c r="EIW105" s="305"/>
      <c r="EIX105" s="305"/>
      <c r="EIY105" s="305"/>
      <c r="EIZ105" s="305"/>
      <c r="EJA105" s="305"/>
      <c r="EJB105" s="305"/>
      <c r="EJC105" s="305"/>
      <c r="EJD105" s="305"/>
      <c r="EJE105" s="305"/>
      <c r="EJF105" s="305"/>
      <c r="EJG105" s="305"/>
      <c r="EJH105" s="305"/>
      <c r="EJI105" s="305"/>
      <c r="EJJ105" s="305"/>
      <c r="EJK105" s="305"/>
      <c r="EJL105" s="305"/>
      <c r="EJM105" s="305"/>
      <c r="EJN105" s="305"/>
      <c r="EJO105" s="305"/>
      <c r="EJP105" s="305"/>
      <c r="EJQ105" s="305"/>
      <c r="EJR105" s="305"/>
      <c r="EJS105" s="305"/>
      <c r="EJT105" s="305"/>
      <c r="EJU105" s="305"/>
      <c r="EJV105" s="305"/>
      <c r="EJW105" s="305"/>
      <c r="EJX105" s="305"/>
      <c r="EJY105" s="305"/>
      <c r="EJZ105" s="305"/>
      <c r="EKA105" s="305"/>
      <c r="EKB105" s="305"/>
      <c r="EKC105" s="305"/>
      <c r="EKD105" s="305"/>
      <c r="EKE105" s="305"/>
      <c r="EKF105" s="305"/>
      <c r="EKG105" s="305"/>
      <c r="EKH105" s="305"/>
      <c r="EKI105" s="305"/>
      <c r="EKJ105" s="305"/>
      <c r="EKK105" s="305"/>
      <c r="EKL105" s="305"/>
      <c r="EKM105" s="305"/>
      <c r="EKN105" s="305"/>
      <c r="EKO105" s="305"/>
      <c r="EKP105" s="305"/>
      <c r="EKQ105" s="305"/>
      <c r="EKR105" s="305"/>
      <c r="EKS105" s="305"/>
      <c r="EKT105" s="305"/>
      <c r="EKU105" s="305"/>
      <c r="EKV105" s="305"/>
      <c r="EKW105" s="305"/>
      <c r="EKX105" s="305"/>
      <c r="EKY105" s="305"/>
      <c r="EKZ105" s="305"/>
      <c r="ELA105" s="305"/>
      <c r="ELB105" s="305"/>
      <c r="ELC105" s="305"/>
      <c r="ELD105" s="305"/>
      <c r="ELE105" s="305"/>
      <c r="ELF105" s="305"/>
      <c r="ELG105" s="305"/>
      <c r="ELH105" s="305"/>
      <c r="ELI105" s="305"/>
      <c r="ELJ105" s="305"/>
      <c r="ELK105" s="305"/>
      <c r="ELL105" s="305"/>
      <c r="ELM105" s="305"/>
      <c r="ELN105" s="305"/>
      <c r="ELO105" s="305"/>
      <c r="ELP105" s="305"/>
      <c r="ELQ105" s="305"/>
      <c r="ELR105" s="305"/>
      <c r="ELS105" s="305"/>
      <c r="ELT105" s="305"/>
      <c r="ELU105" s="305"/>
      <c r="ELV105" s="305"/>
      <c r="ELW105" s="305"/>
      <c r="ELX105" s="305"/>
      <c r="ELY105" s="305"/>
      <c r="ELZ105" s="305"/>
      <c r="EMA105" s="305"/>
      <c r="EMB105" s="305"/>
      <c r="EMC105" s="305"/>
      <c r="EMD105" s="305"/>
      <c r="EME105" s="305"/>
      <c r="EMF105" s="305"/>
      <c r="EMG105" s="305"/>
      <c r="EMH105" s="305"/>
      <c r="EMI105" s="305"/>
      <c r="EMJ105" s="305"/>
      <c r="EMK105" s="305"/>
      <c r="EML105" s="305"/>
      <c r="EMM105" s="305"/>
      <c r="EMN105" s="305"/>
      <c r="EMO105" s="305"/>
      <c r="EMP105" s="305"/>
      <c r="EMQ105" s="305"/>
      <c r="EMR105" s="305"/>
      <c r="EMS105" s="305"/>
      <c r="EMT105" s="305"/>
      <c r="EMU105" s="305"/>
      <c r="EMV105" s="305"/>
      <c r="EMW105" s="305"/>
      <c r="EMX105" s="305"/>
      <c r="EMY105" s="305"/>
      <c r="EMZ105" s="305"/>
      <c r="ENA105" s="305"/>
      <c r="ENB105" s="305"/>
      <c r="ENC105" s="305"/>
      <c r="END105" s="305"/>
      <c r="ENE105" s="305"/>
      <c r="ENF105" s="305"/>
      <c r="ENG105" s="305"/>
      <c r="ENH105" s="305"/>
      <c r="ENI105" s="305"/>
      <c r="ENJ105" s="305"/>
      <c r="ENK105" s="305"/>
      <c r="ENL105" s="305"/>
      <c r="ENM105" s="305"/>
      <c r="ENN105" s="305"/>
      <c r="ENO105" s="305"/>
      <c r="ENP105" s="305"/>
      <c r="ENQ105" s="305"/>
      <c r="ENR105" s="305"/>
      <c r="ENS105" s="305"/>
      <c r="ENT105" s="305"/>
      <c r="ENU105" s="305"/>
      <c r="ENV105" s="305"/>
      <c r="ENW105" s="305"/>
      <c r="ENX105" s="305"/>
      <c r="ENY105" s="305"/>
      <c r="ENZ105" s="305"/>
      <c r="EOA105" s="305"/>
      <c r="EOB105" s="305"/>
      <c r="EOC105" s="305"/>
      <c r="EOD105" s="305"/>
      <c r="EOE105" s="305"/>
      <c r="EOF105" s="305"/>
      <c r="EOG105" s="305"/>
      <c r="EOH105" s="305"/>
      <c r="EOI105" s="305"/>
      <c r="EOJ105" s="305"/>
      <c r="EOK105" s="305"/>
      <c r="EOL105" s="305"/>
      <c r="EOM105" s="305"/>
      <c r="EON105" s="305"/>
      <c r="EOO105" s="305"/>
      <c r="EOP105" s="305"/>
      <c r="EOQ105" s="305"/>
      <c r="EOR105" s="305"/>
      <c r="EOS105" s="305"/>
      <c r="EOT105" s="305"/>
      <c r="EOU105" s="305"/>
      <c r="EOV105" s="305"/>
      <c r="EOW105" s="305"/>
      <c r="EOX105" s="305"/>
      <c r="EOY105" s="305"/>
      <c r="EOZ105" s="305"/>
      <c r="EPA105" s="305"/>
      <c r="EPB105" s="305"/>
      <c r="EPC105" s="305"/>
      <c r="EPD105" s="305"/>
      <c r="EPE105" s="305"/>
      <c r="EPF105" s="305"/>
      <c r="EPG105" s="305"/>
      <c r="EPH105" s="305"/>
      <c r="EPI105" s="305"/>
      <c r="EPJ105" s="305"/>
      <c r="EPK105" s="305"/>
      <c r="EPL105" s="305"/>
      <c r="EPM105" s="305"/>
      <c r="EPN105" s="305"/>
      <c r="EPO105" s="305"/>
      <c r="EPP105" s="305"/>
      <c r="EPQ105" s="305"/>
      <c r="EPR105" s="305"/>
      <c r="EPS105" s="305"/>
      <c r="EPT105" s="305"/>
      <c r="EPU105" s="305"/>
      <c r="EPV105" s="305"/>
      <c r="EPW105" s="305"/>
      <c r="EPX105" s="305"/>
      <c r="EPY105" s="305"/>
      <c r="EPZ105" s="305"/>
      <c r="EQA105" s="305"/>
      <c r="EQB105" s="305"/>
      <c r="EQC105" s="305"/>
      <c r="EQD105" s="305"/>
      <c r="EQE105" s="305"/>
      <c r="EQF105" s="305"/>
      <c r="EQG105" s="305"/>
      <c r="EQH105" s="305"/>
      <c r="EQI105" s="305"/>
      <c r="EQJ105" s="305"/>
      <c r="EQK105" s="305"/>
      <c r="EQL105" s="305"/>
      <c r="EQM105" s="305"/>
      <c r="EQN105" s="305"/>
      <c r="EQO105" s="305"/>
      <c r="EQP105" s="305"/>
      <c r="EQQ105" s="305"/>
      <c r="EQR105" s="305"/>
      <c r="EQS105" s="305"/>
      <c r="EQT105" s="305"/>
      <c r="EQU105" s="305"/>
      <c r="EQV105" s="305"/>
      <c r="EQW105" s="305"/>
      <c r="EQX105" s="305"/>
      <c r="EQY105" s="305"/>
      <c r="EQZ105" s="305"/>
      <c r="ERA105" s="305"/>
      <c r="ERB105" s="305"/>
      <c r="ERC105" s="305"/>
      <c r="ERD105" s="305"/>
      <c r="ERE105" s="305"/>
      <c r="ERF105" s="305"/>
      <c r="ERG105" s="305"/>
      <c r="ERH105" s="305"/>
      <c r="ERI105" s="305"/>
      <c r="ERJ105" s="305"/>
      <c r="ERK105" s="305"/>
      <c r="ERL105" s="305"/>
      <c r="ERM105" s="305"/>
      <c r="ERN105" s="305"/>
      <c r="ERO105" s="305"/>
      <c r="ERP105" s="305"/>
      <c r="ERQ105" s="305"/>
      <c r="ERR105" s="305"/>
      <c r="ERS105" s="305"/>
      <c r="ERT105" s="305"/>
      <c r="ERU105" s="305"/>
      <c r="ERV105" s="305"/>
      <c r="ERW105" s="305"/>
      <c r="ERX105" s="305"/>
      <c r="ERY105" s="305"/>
      <c r="ERZ105" s="305"/>
      <c r="ESA105" s="305"/>
      <c r="ESB105" s="305"/>
      <c r="ESC105" s="305"/>
      <c r="ESD105" s="305"/>
      <c r="ESE105" s="305"/>
      <c r="ESF105" s="305"/>
      <c r="ESG105" s="305"/>
      <c r="ESH105" s="305"/>
      <c r="ESI105" s="305"/>
      <c r="ESJ105" s="305"/>
      <c r="ESK105" s="305"/>
      <c r="ESL105" s="305"/>
      <c r="ESM105" s="305"/>
      <c r="ESN105" s="305"/>
      <c r="ESO105" s="305"/>
      <c r="ESP105" s="305"/>
      <c r="ESQ105" s="305"/>
      <c r="ESR105" s="305"/>
      <c r="ESS105" s="305"/>
      <c r="EST105" s="305"/>
      <c r="ESU105" s="305"/>
      <c r="ESV105" s="305"/>
      <c r="ESW105" s="305"/>
      <c r="ESX105" s="305"/>
      <c r="ESY105" s="305"/>
      <c r="ESZ105" s="305"/>
      <c r="ETA105" s="305"/>
      <c r="ETB105" s="305"/>
      <c r="ETC105" s="305"/>
      <c r="ETD105" s="305"/>
      <c r="ETE105" s="305"/>
      <c r="ETF105" s="305"/>
      <c r="ETG105" s="305"/>
      <c r="ETH105" s="305"/>
      <c r="ETI105" s="305"/>
      <c r="ETJ105" s="305"/>
      <c r="ETK105" s="305"/>
      <c r="ETL105" s="305"/>
      <c r="ETM105" s="305"/>
      <c r="ETN105" s="305"/>
      <c r="ETO105" s="305"/>
      <c r="ETP105" s="305"/>
      <c r="ETQ105" s="305"/>
      <c r="ETR105" s="305"/>
      <c r="ETS105" s="305"/>
      <c r="ETT105" s="305"/>
      <c r="ETU105" s="305"/>
      <c r="ETV105" s="305"/>
      <c r="ETW105" s="305"/>
      <c r="ETX105" s="305"/>
      <c r="ETY105" s="305"/>
      <c r="ETZ105" s="305"/>
      <c r="EUA105" s="305"/>
      <c r="EUB105" s="305"/>
      <c r="EUC105" s="305"/>
      <c r="EUD105" s="305"/>
      <c r="EUE105" s="305"/>
      <c r="EUF105" s="305"/>
      <c r="EUG105" s="305"/>
      <c r="EUH105" s="305"/>
      <c r="EUI105" s="305"/>
      <c r="EUJ105" s="305"/>
      <c r="EUK105" s="305"/>
      <c r="EUL105" s="305"/>
      <c r="EUM105" s="305"/>
      <c r="EUN105" s="305"/>
      <c r="EUO105" s="305"/>
      <c r="EUP105" s="305"/>
      <c r="EUQ105" s="305"/>
      <c r="EUR105" s="305"/>
      <c r="EUS105" s="305"/>
      <c r="EUT105" s="305"/>
      <c r="EUU105" s="305"/>
      <c r="EUV105" s="305"/>
      <c r="EUW105" s="305"/>
      <c r="EUX105" s="305"/>
      <c r="EUY105" s="305"/>
      <c r="EUZ105" s="305"/>
      <c r="EVA105" s="305"/>
      <c r="EVB105" s="305"/>
      <c r="EVC105" s="305"/>
      <c r="EVD105" s="305"/>
      <c r="EVE105" s="305"/>
      <c r="EVF105" s="305"/>
      <c r="EVG105" s="305"/>
      <c r="EVH105" s="305"/>
      <c r="EVI105" s="305"/>
      <c r="EVJ105" s="305"/>
      <c r="EVK105" s="305"/>
      <c r="EVL105" s="305"/>
      <c r="EVM105" s="305"/>
      <c r="EVN105" s="305"/>
      <c r="EVO105" s="305"/>
      <c r="EVP105" s="305"/>
      <c r="EVQ105" s="305"/>
      <c r="EVR105" s="305"/>
      <c r="EVS105" s="305"/>
      <c r="EVT105" s="305"/>
      <c r="EVU105" s="305"/>
      <c r="EVV105" s="305"/>
      <c r="EVW105" s="305"/>
      <c r="EVX105" s="305"/>
      <c r="EVY105" s="305"/>
      <c r="EVZ105" s="305"/>
      <c r="EWA105" s="305"/>
      <c r="EWB105" s="305"/>
      <c r="EWC105" s="305"/>
      <c r="EWD105" s="305"/>
      <c r="EWE105" s="305"/>
      <c r="EWF105" s="305"/>
      <c r="EWG105" s="305"/>
      <c r="EWH105" s="305"/>
      <c r="EWI105" s="305"/>
      <c r="EWJ105" s="305"/>
      <c r="EWK105" s="305"/>
      <c r="EWL105" s="305"/>
      <c r="EWM105" s="305"/>
      <c r="EWN105" s="305"/>
      <c r="EWO105" s="305"/>
      <c r="EWP105" s="305"/>
      <c r="EWQ105" s="305"/>
      <c r="EWR105" s="305"/>
      <c r="EWS105" s="305"/>
      <c r="EWT105" s="305"/>
      <c r="EWU105" s="305"/>
      <c r="EWV105" s="305"/>
      <c r="EWW105" s="305"/>
      <c r="EWX105" s="305"/>
      <c r="EWY105" s="305"/>
      <c r="EWZ105" s="305"/>
      <c r="EXA105" s="305"/>
      <c r="EXB105" s="305"/>
      <c r="EXC105" s="305"/>
      <c r="EXD105" s="305"/>
      <c r="EXE105" s="305"/>
      <c r="EXF105" s="305"/>
      <c r="EXG105" s="305"/>
      <c r="EXH105" s="305"/>
      <c r="EXI105" s="305"/>
      <c r="EXJ105" s="305"/>
      <c r="EXK105" s="305"/>
      <c r="EXL105" s="305"/>
      <c r="EXM105" s="305"/>
      <c r="EXN105" s="305"/>
      <c r="EXO105" s="305"/>
      <c r="EXP105" s="305"/>
      <c r="EXQ105" s="305"/>
      <c r="EXR105" s="305"/>
      <c r="EXS105" s="305"/>
      <c r="EXT105" s="305"/>
      <c r="EXU105" s="305"/>
      <c r="EXV105" s="305"/>
      <c r="EXW105" s="305"/>
      <c r="EXX105" s="305"/>
      <c r="EXY105" s="305"/>
      <c r="EXZ105" s="305"/>
      <c r="EYA105" s="305"/>
      <c r="EYB105" s="305"/>
      <c r="EYC105" s="305"/>
      <c r="EYD105" s="305"/>
      <c r="EYE105" s="305"/>
      <c r="EYF105" s="305"/>
      <c r="EYG105" s="305"/>
      <c r="EYH105" s="305"/>
      <c r="EYI105" s="305"/>
      <c r="EYJ105" s="305"/>
      <c r="EYK105" s="305"/>
      <c r="EYL105" s="305"/>
      <c r="EYM105" s="305"/>
      <c r="EYN105" s="305"/>
      <c r="EYO105" s="305"/>
      <c r="EYP105" s="305"/>
      <c r="EYQ105" s="305"/>
      <c r="EYR105" s="305"/>
      <c r="EYS105" s="305"/>
      <c r="EYT105" s="305"/>
      <c r="EYU105" s="305"/>
      <c r="EYV105" s="305"/>
      <c r="EYW105" s="305"/>
      <c r="EYX105" s="305"/>
      <c r="EYY105" s="305"/>
      <c r="EYZ105" s="305"/>
      <c r="EZA105" s="305"/>
      <c r="EZB105" s="305"/>
      <c r="EZC105" s="305"/>
      <c r="EZD105" s="305"/>
      <c r="EZE105" s="305"/>
      <c r="EZF105" s="305"/>
      <c r="EZG105" s="305"/>
      <c r="EZH105" s="305"/>
      <c r="EZI105" s="305"/>
      <c r="EZJ105" s="305"/>
      <c r="EZK105" s="305"/>
      <c r="EZL105" s="305"/>
      <c r="EZM105" s="305"/>
      <c r="EZN105" s="305"/>
      <c r="EZO105" s="305"/>
      <c r="EZP105" s="305"/>
      <c r="EZQ105" s="305"/>
      <c r="EZR105" s="305"/>
      <c r="EZS105" s="305"/>
      <c r="EZT105" s="305"/>
      <c r="EZU105" s="305"/>
      <c r="EZV105" s="305"/>
      <c r="EZW105" s="305"/>
      <c r="EZX105" s="305"/>
      <c r="EZY105" s="305"/>
      <c r="EZZ105" s="305"/>
      <c r="FAA105" s="305"/>
      <c r="FAB105" s="305"/>
      <c r="FAC105" s="305"/>
      <c r="FAD105" s="305"/>
      <c r="FAE105" s="305"/>
      <c r="FAF105" s="305"/>
      <c r="FAG105" s="305"/>
      <c r="FAH105" s="305"/>
      <c r="FAI105" s="305"/>
      <c r="FAJ105" s="305"/>
      <c r="FAK105" s="305"/>
      <c r="FAL105" s="305"/>
      <c r="FAM105" s="305"/>
      <c r="FAN105" s="305"/>
      <c r="FAO105" s="305"/>
      <c r="FAP105" s="305"/>
      <c r="FAQ105" s="305"/>
      <c r="FAR105" s="305"/>
      <c r="FAS105" s="305"/>
      <c r="FAT105" s="305"/>
      <c r="FAU105" s="305"/>
      <c r="FAV105" s="305"/>
      <c r="FAW105" s="305"/>
      <c r="FAX105" s="305"/>
      <c r="FAY105" s="305"/>
      <c r="FAZ105" s="305"/>
      <c r="FBA105" s="305"/>
      <c r="FBB105" s="305"/>
      <c r="FBC105" s="305"/>
      <c r="FBD105" s="305"/>
      <c r="FBE105" s="305"/>
      <c r="FBF105" s="305"/>
      <c r="FBG105" s="305"/>
      <c r="FBH105" s="305"/>
      <c r="FBI105" s="305"/>
      <c r="FBJ105" s="305"/>
      <c r="FBK105" s="305"/>
      <c r="FBL105" s="305"/>
      <c r="FBM105" s="305"/>
      <c r="FBN105" s="305"/>
      <c r="FBO105" s="305"/>
      <c r="FBP105" s="305"/>
      <c r="FBQ105" s="305"/>
      <c r="FBR105" s="305"/>
      <c r="FBS105" s="305"/>
      <c r="FBT105" s="305"/>
      <c r="FBU105" s="305"/>
      <c r="FBV105" s="305"/>
      <c r="FBW105" s="305"/>
      <c r="FBX105" s="305"/>
      <c r="FBY105" s="305"/>
      <c r="FBZ105" s="305"/>
      <c r="FCA105" s="305"/>
      <c r="FCB105" s="305"/>
      <c r="FCC105" s="305"/>
      <c r="FCD105" s="305"/>
      <c r="FCE105" s="305"/>
      <c r="FCF105" s="305"/>
      <c r="FCG105" s="305"/>
      <c r="FCH105" s="305"/>
      <c r="FCI105" s="305"/>
      <c r="FCJ105" s="305"/>
      <c r="FCK105" s="305"/>
      <c r="FCL105" s="305"/>
      <c r="FCM105" s="305"/>
      <c r="FCN105" s="305"/>
      <c r="FCO105" s="305"/>
      <c r="FCP105" s="305"/>
      <c r="FCQ105" s="305"/>
      <c r="FCR105" s="305"/>
      <c r="FCS105" s="305"/>
      <c r="FCT105" s="305"/>
      <c r="FCU105" s="305"/>
      <c r="FCV105" s="305"/>
      <c r="FCW105" s="305"/>
      <c r="FCX105" s="305"/>
      <c r="FCY105" s="305"/>
      <c r="FCZ105" s="305"/>
      <c r="FDA105" s="305"/>
      <c r="FDB105" s="305"/>
      <c r="FDC105" s="305"/>
      <c r="FDD105" s="305"/>
      <c r="FDE105" s="305"/>
      <c r="FDF105" s="305"/>
      <c r="FDG105" s="305"/>
      <c r="FDH105" s="305"/>
      <c r="FDI105" s="305"/>
      <c r="FDJ105" s="305"/>
      <c r="FDK105" s="305"/>
      <c r="FDL105" s="305"/>
      <c r="FDM105" s="305"/>
      <c r="FDN105" s="305"/>
      <c r="FDO105" s="305"/>
      <c r="FDP105" s="305"/>
      <c r="FDQ105" s="305"/>
      <c r="FDR105" s="305"/>
      <c r="FDS105" s="305"/>
      <c r="FDT105" s="305"/>
      <c r="FDU105" s="305"/>
      <c r="FDV105" s="305"/>
      <c r="FDW105" s="305"/>
      <c r="FDX105" s="305"/>
      <c r="FDY105" s="305"/>
      <c r="FDZ105" s="305"/>
      <c r="FEA105" s="305"/>
      <c r="FEB105" s="305"/>
      <c r="FEC105" s="305"/>
      <c r="FED105" s="305"/>
      <c r="FEE105" s="305"/>
      <c r="FEF105" s="305"/>
      <c r="FEG105" s="305"/>
      <c r="FEH105" s="305"/>
      <c r="FEI105" s="305"/>
      <c r="FEJ105" s="305"/>
      <c r="FEK105" s="305"/>
      <c r="FEL105" s="305"/>
      <c r="FEM105" s="305"/>
      <c r="FEN105" s="305"/>
      <c r="FEO105" s="305"/>
      <c r="FEP105" s="305"/>
      <c r="FEQ105" s="305"/>
      <c r="FER105" s="305"/>
      <c r="FES105" s="305"/>
      <c r="FET105" s="305"/>
      <c r="FEU105" s="305"/>
      <c r="FEV105" s="305"/>
      <c r="FEW105" s="305"/>
      <c r="FEX105" s="305"/>
      <c r="FEY105" s="305"/>
      <c r="FEZ105" s="305"/>
      <c r="FFA105" s="305"/>
      <c r="FFB105" s="305"/>
      <c r="FFC105" s="305"/>
      <c r="FFD105" s="305"/>
      <c r="FFE105" s="305"/>
      <c r="FFF105" s="305"/>
      <c r="FFG105" s="305"/>
      <c r="FFH105" s="305"/>
      <c r="FFI105" s="305"/>
      <c r="FFJ105" s="305"/>
      <c r="FFK105" s="305"/>
      <c r="FFL105" s="305"/>
      <c r="FFM105" s="305"/>
      <c r="FFN105" s="305"/>
      <c r="FFO105" s="305"/>
      <c r="FFP105" s="305"/>
      <c r="FFQ105" s="305"/>
      <c r="FFR105" s="305"/>
      <c r="FFS105" s="305"/>
      <c r="FFT105" s="305"/>
      <c r="FFU105" s="305"/>
      <c r="FFV105" s="305"/>
      <c r="FFW105" s="305"/>
      <c r="FFX105" s="305"/>
      <c r="FFY105" s="305"/>
      <c r="FFZ105" s="305"/>
      <c r="FGA105" s="305"/>
      <c r="FGB105" s="305"/>
      <c r="FGC105" s="305"/>
      <c r="FGD105" s="305"/>
      <c r="FGE105" s="305"/>
      <c r="FGF105" s="305"/>
      <c r="FGG105" s="305"/>
      <c r="FGH105" s="305"/>
      <c r="FGI105" s="305"/>
      <c r="FGJ105" s="305"/>
      <c r="FGK105" s="305"/>
      <c r="FGL105" s="305"/>
      <c r="FGM105" s="305"/>
      <c r="FGN105" s="305"/>
      <c r="FGO105" s="305"/>
      <c r="FGP105" s="305"/>
      <c r="FGQ105" s="305"/>
      <c r="FGR105" s="305"/>
      <c r="FGS105" s="305"/>
      <c r="FGT105" s="305"/>
      <c r="FGU105" s="305"/>
      <c r="FGV105" s="305"/>
      <c r="FGW105" s="305"/>
      <c r="FGX105" s="305"/>
      <c r="FGY105" s="305"/>
      <c r="FGZ105" s="305"/>
      <c r="FHA105" s="305"/>
      <c r="FHB105" s="305"/>
      <c r="FHC105" s="305"/>
      <c r="FHD105" s="305"/>
      <c r="FHE105" s="305"/>
      <c r="FHF105" s="305"/>
      <c r="FHG105" s="305"/>
      <c r="FHH105" s="305"/>
      <c r="FHI105" s="305"/>
      <c r="FHJ105" s="305"/>
      <c r="FHK105" s="305"/>
      <c r="FHL105" s="305"/>
      <c r="FHM105" s="305"/>
      <c r="FHN105" s="305"/>
      <c r="FHO105" s="305"/>
      <c r="FHP105" s="305"/>
      <c r="FHQ105" s="305"/>
      <c r="FHR105" s="305"/>
      <c r="FHS105" s="305"/>
      <c r="FHT105" s="305"/>
      <c r="FHU105" s="305"/>
      <c r="FHV105" s="305"/>
      <c r="FHW105" s="305"/>
      <c r="FHX105" s="305"/>
      <c r="FHY105" s="305"/>
      <c r="FHZ105" s="305"/>
      <c r="FIA105" s="305"/>
      <c r="FIB105" s="305"/>
      <c r="FIC105" s="305"/>
      <c r="FID105" s="305"/>
      <c r="FIE105" s="305"/>
      <c r="FIF105" s="305"/>
      <c r="FIG105" s="305"/>
      <c r="FIH105" s="305"/>
      <c r="FII105" s="305"/>
      <c r="FIJ105" s="305"/>
      <c r="FIK105" s="305"/>
      <c r="FIL105" s="305"/>
      <c r="FIM105" s="305"/>
      <c r="FIN105" s="305"/>
      <c r="FIO105" s="305"/>
      <c r="FIP105" s="305"/>
      <c r="FIQ105" s="305"/>
      <c r="FIR105" s="305"/>
      <c r="FIS105" s="305"/>
      <c r="FIT105" s="305"/>
      <c r="FIU105" s="305"/>
      <c r="FIV105" s="305"/>
      <c r="FIW105" s="305"/>
      <c r="FIX105" s="305"/>
      <c r="FIY105" s="305"/>
      <c r="FIZ105" s="305"/>
      <c r="FJA105" s="305"/>
      <c r="FJB105" s="305"/>
      <c r="FJC105" s="305"/>
      <c r="FJD105" s="305"/>
      <c r="FJE105" s="305"/>
      <c r="FJF105" s="305"/>
      <c r="FJG105" s="305"/>
      <c r="FJH105" s="305"/>
      <c r="FJI105" s="305"/>
      <c r="FJJ105" s="305"/>
      <c r="FJK105" s="305"/>
      <c r="FJL105" s="305"/>
      <c r="FJM105" s="305"/>
      <c r="FJN105" s="305"/>
      <c r="FJO105" s="305"/>
      <c r="FJP105" s="305"/>
      <c r="FJQ105" s="305"/>
      <c r="FJR105" s="305"/>
      <c r="FJS105" s="305"/>
      <c r="FJT105" s="305"/>
      <c r="FJU105" s="305"/>
      <c r="FJV105" s="305"/>
      <c r="FJW105" s="305"/>
      <c r="FJX105" s="305"/>
      <c r="FJY105" s="305"/>
      <c r="FJZ105" s="305"/>
      <c r="FKA105" s="305"/>
      <c r="FKB105" s="305"/>
      <c r="FKC105" s="305"/>
      <c r="FKD105" s="305"/>
      <c r="FKE105" s="305"/>
      <c r="FKF105" s="305"/>
      <c r="FKG105" s="305"/>
      <c r="FKH105" s="305"/>
      <c r="FKI105" s="305"/>
      <c r="FKJ105" s="305"/>
      <c r="FKK105" s="305"/>
      <c r="FKL105" s="305"/>
      <c r="FKM105" s="305"/>
      <c r="FKN105" s="305"/>
      <c r="FKO105" s="305"/>
      <c r="FKP105" s="305"/>
      <c r="FKQ105" s="305"/>
      <c r="FKR105" s="305"/>
      <c r="FKS105" s="305"/>
      <c r="FKT105" s="305"/>
      <c r="FKU105" s="305"/>
      <c r="FKV105" s="305"/>
      <c r="FKW105" s="305"/>
      <c r="FKX105" s="305"/>
      <c r="FKY105" s="305"/>
      <c r="FKZ105" s="305"/>
      <c r="FLA105" s="305"/>
      <c r="FLB105" s="305"/>
      <c r="FLC105" s="305"/>
      <c r="FLD105" s="305"/>
      <c r="FLE105" s="305"/>
      <c r="FLF105" s="305"/>
      <c r="FLG105" s="305"/>
      <c r="FLH105" s="305"/>
      <c r="FLI105" s="305"/>
      <c r="FLJ105" s="305"/>
      <c r="FLK105" s="305"/>
      <c r="FLL105" s="305"/>
      <c r="FLM105" s="305"/>
      <c r="FLN105" s="305"/>
      <c r="FLO105" s="305"/>
      <c r="FLP105" s="305"/>
      <c r="FLQ105" s="305"/>
      <c r="FLR105" s="305"/>
      <c r="FLS105" s="305"/>
      <c r="FLT105" s="305"/>
      <c r="FLU105" s="305"/>
      <c r="FLV105" s="305"/>
      <c r="FLW105" s="305"/>
      <c r="FLX105" s="305"/>
      <c r="FLY105" s="305"/>
      <c r="FLZ105" s="305"/>
      <c r="FMA105" s="305"/>
      <c r="FMB105" s="305"/>
      <c r="FMC105" s="305"/>
      <c r="FMD105" s="305"/>
      <c r="FME105" s="305"/>
      <c r="FMF105" s="305"/>
      <c r="FMG105" s="305"/>
      <c r="FMH105" s="305"/>
      <c r="FMI105" s="305"/>
      <c r="FMJ105" s="305"/>
      <c r="FMK105" s="305"/>
      <c r="FML105" s="305"/>
      <c r="FMM105" s="305"/>
      <c r="FMN105" s="305"/>
      <c r="FMO105" s="305"/>
      <c r="FMP105" s="305"/>
      <c r="FMQ105" s="305"/>
      <c r="FMR105" s="305"/>
      <c r="FMS105" s="305"/>
      <c r="FMT105" s="305"/>
      <c r="FMU105" s="305"/>
      <c r="FMV105" s="305"/>
      <c r="FMW105" s="305"/>
      <c r="FMX105" s="305"/>
      <c r="FMY105" s="305"/>
      <c r="FMZ105" s="305"/>
      <c r="FNA105" s="305"/>
      <c r="FNB105" s="305"/>
      <c r="FNC105" s="305"/>
      <c r="FND105" s="305"/>
      <c r="FNE105" s="305"/>
      <c r="FNF105" s="305"/>
      <c r="FNG105" s="305"/>
      <c r="FNH105" s="305"/>
      <c r="FNI105" s="305"/>
      <c r="FNJ105" s="305"/>
      <c r="FNK105" s="305"/>
      <c r="FNL105" s="305"/>
      <c r="FNM105" s="305"/>
      <c r="FNN105" s="305"/>
      <c r="FNO105" s="305"/>
      <c r="FNP105" s="305"/>
      <c r="FNQ105" s="305"/>
      <c r="FNR105" s="305"/>
      <c r="FNS105" s="305"/>
      <c r="FNT105" s="305"/>
      <c r="FNU105" s="305"/>
      <c r="FNV105" s="305"/>
      <c r="FNW105" s="305"/>
      <c r="FNX105" s="305"/>
      <c r="FNY105" s="305"/>
      <c r="FNZ105" s="305"/>
      <c r="FOA105" s="305"/>
      <c r="FOB105" s="305"/>
      <c r="FOC105" s="305"/>
      <c r="FOD105" s="305"/>
      <c r="FOE105" s="305"/>
      <c r="FOF105" s="305"/>
      <c r="FOG105" s="305"/>
      <c r="FOH105" s="305"/>
      <c r="FOI105" s="305"/>
      <c r="FOJ105" s="305"/>
      <c r="FOK105" s="305"/>
      <c r="FOL105" s="305"/>
      <c r="FOM105" s="305"/>
      <c r="FON105" s="305"/>
      <c r="FOO105" s="305"/>
      <c r="FOP105" s="305"/>
      <c r="FOQ105" s="305"/>
      <c r="FOR105" s="305"/>
      <c r="FOS105" s="305"/>
      <c r="FOT105" s="305"/>
      <c r="FOU105" s="305"/>
      <c r="FOV105" s="305"/>
      <c r="FOW105" s="305"/>
      <c r="FOX105" s="305"/>
      <c r="FOY105" s="305"/>
      <c r="FOZ105" s="305"/>
      <c r="FPA105" s="305"/>
      <c r="FPB105" s="305"/>
      <c r="FPC105" s="305"/>
      <c r="FPD105" s="305"/>
      <c r="FPE105" s="305"/>
      <c r="FPF105" s="305"/>
      <c r="FPG105" s="305"/>
      <c r="FPH105" s="305"/>
      <c r="FPI105" s="305"/>
      <c r="FPJ105" s="305"/>
      <c r="FPK105" s="305"/>
      <c r="FPL105" s="305"/>
      <c r="FPM105" s="305"/>
      <c r="FPN105" s="305"/>
      <c r="FPO105" s="305"/>
      <c r="FPP105" s="305"/>
      <c r="FPQ105" s="305"/>
      <c r="FPR105" s="305"/>
      <c r="FPS105" s="305"/>
      <c r="FPT105" s="305"/>
      <c r="FPU105" s="305"/>
      <c r="FPV105" s="305"/>
      <c r="FPW105" s="305"/>
      <c r="FPX105" s="305"/>
      <c r="FPY105" s="305"/>
      <c r="FPZ105" s="305"/>
      <c r="FQA105" s="305"/>
      <c r="FQB105" s="305"/>
      <c r="FQC105" s="305"/>
      <c r="FQD105" s="305"/>
      <c r="FQE105" s="305"/>
      <c r="FQF105" s="305"/>
      <c r="FQG105" s="305"/>
      <c r="FQH105" s="305"/>
      <c r="FQI105" s="305"/>
      <c r="FQJ105" s="305"/>
      <c r="FQK105" s="305"/>
      <c r="FQL105" s="305"/>
      <c r="FQM105" s="305"/>
      <c r="FQN105" s="305"/>
      <c r="FQO105" s="305"/>
      <c r="FQP105" s="305"/>
      <c r="FQQ105" s="305"/>
      <c r="FQR105" s="305"/>
      <c r="FQS105" s="305"/>
      <c r="FQT105" s="305"/>
      <c r="FQU105" s="305"/>
      <c r="FQV105" s="305"/>
      <c r="FQW105" s="305"/>
      <c r="FQX105" s="305"/>
      <c r="FQY105" s="305"/>
      <c r="FQZ105" s="305"/>
      <c r="FRA105" s="305"/>
      <c r="FRB105" s="305"/>
      <c r="FRC105" s="305"/>
      <c r="FRD105" s="305"/>
      <c r="FRE105" s="305"/>
      <c r="FRF105" s="305"/>
      <c r="FRG105" s="305"/>
      <c r="FRH105" s="305"/>
      <c r="FRI105" s="305"/>
      <c r="FRJ105" s="305"/>
      <c r="FRK105" s="305"/>
      <c r="FRL105" s="305"/>
      <c r="FRM105" s="305"/>
      <c r="FRN105" s="305"/>
      <c r="FRO105" s="305"/>
      <c r="FRP105" s="305"/>
      <c r="FRQ105" s="305"/>
      <c r="FRR105" s="305"/>
      <c r="FRS105" s="305"/>
      <c r="FRT105" s="305"/>
      <c r="FRU105" s="305"/>
      <c r="FRV105" s="305"/>
      <c r="FRW105" s="305"/>
      <c r="FRX105" s="305"/>
      <c r="FRY105" s="305"/>
      <c r="FRZ105" s="305"/>
      <c r="FSA105" s="305"/>
      <c r="FSB105" s="305"/>
      <c r="FSC105" s="305"/>
      <c r="FSD105" s="305"/>
      <c r="FSE105" s="305"/>
      <c r="FSF105" s="305"/>
      <c r="FSG105" s="305"/>
      <c r="FSH105" s="305"/>
      <c r="FSI105" s="305"/>
      <c r="FSJ105" s="305"/>
      <c r="FSK105" s="305"/>
      <c r="FSL105" s="305"/>
      <c r="FSM105" s="305"/>
      <c r="FSN105" s="305"/>
      <c r="FSO105" s="305"/>
      <c r="FSP105" s="305"/>
      <c r="FSQ105" s="305"/>
      <c r="FSR105" s="305"/>
      <c r="FSS105" s="305"/>
      <c r="FST105" s="305"/>
      <c r="FSU105" s="305"/>
      <c r="FSV105" s="305"/>
      <c r="FSW105" s="305"/>
      <c r="FSX105" s="305"/>
      <c r="FSY105" s="305"/>
      <c r="FSZ105" s="305"/>
      <c r="FTA105" s="305"/>
      <c r="FTB105" s="305"/>
      <c r="FTC105" s="305"/>
      <c r="FTD105" s="305"/>
      <c r="FTE105" s="305"/>
      <c r="FTF105" s="305"/>
      <c r="FTG105" s="305"/>
      <c r="FTH105" s="305"/>
      <c r="FTI105" s="305"/>
      <c r="FTJ105" s="305"/>
      <c r="FTK105" s="305"/>
      <c r="FTL105" s="305"/>
      <c r="FTM105" s="305"/>
      <c r="FTN105" s="305"/>
      <c r="FTO105" s="305"/>
      <c r="FTP105" s="305"/>
      <c r="FTQ105" s="305"/>
      <c r="FTR105" s="305"/>
      <c r="FTS105" s="305"/>
      <c r="FTT105" s="305"/>
      <c r="FTU105" s="305"/>
      <c r="FTV105" s="305"/>
      <c r="FTW105" s="305"/>
      <c r="FTX105" s="305"/>
      <c r="FTY105" s="305"/>
      <c r="FTZ105" s="305"/>
      <c r="FUA105" s="305"/>
      <c r="FUB105" s="305"/>
      <c r="FUC105" s="305"/>
      <c r="FUD105" s="305"/>
      <c r="FUE105" s="305"/>
      <c r="FUF105" s="305"/>
      <c r="FUG105" s="305"/>
      <c r="FUH105" s="305"/>
      <c r="FUI105" s="305"/>
      <c r="FUJ105" s="305"/>
      <c r="FUK105" s="305"/>
      <c r="FUL105" s="305"/>
      <c r="FUM105" s="305"/>
      <c r="FUN105" s="305"/>
      <c r="FUO105" s="305"/>
      <c r="FUP105" s="305"/>
      <c r="FUQ105" s="305"/>
      <c r="FUR105" s="305"/>
      <c r="FUS105" s="305"/>
      <c r="FUT105" s="305"/>
      <c r="FUU105" s="305"/>
      <c r="FUV105" s="305"/>
      <c r="FUW105" s="305"/>
      <c r="FUX105" s="305"/>
      <c r="FUY105" s="305"/>
      <c r="FUZ105" s="305"/>
      <c r="FVA105" s="305"/>
      <c r="FVB105" s="305"/>
      <c r="FVC105" s="305"/>
      <c r="FVD105" s="305"/>
      <c r="FVE105" s="305"/>
      <c r="FVF105" s="305"/>
      <c r="FVG105" s="305"/>
      <c r="FVH105" s="305"/>
      <c r="FVI105" s="305"/>
      <c r="FVJ105" s="305"/>
      <c r="FVK105" s="305"/>
      <c r="FVL105" s="305"/>
      <c r="FVM105" s="305"/>
      <c r="FVN105" s="305"/>
      <c r="FVO105" s="305"/>
      <c r="FVP105" s="305"/>
      <c r="FVQ105" s="305"/>
      <c r="FVR105" s="305"/>
      <c r="FVS105" s="305"/>
      <c r="FVT105" s="305"/>
      <c r="FVU105" s="305"/>
      <c r="FVV105" s="305"/>
      <c r="FVW105" s="305"/>
      <c r="FVX105" s="305"/>
      <c r="FVY105" s="305"/>
      <c r="FVZ105" s="305"/>
      <c r="FWA105" s="305"/>
      <c r="FWB105" s="305"/>
      <c r="FWC105" s="305"/>
      <c r="FWD105" s="305"/>
      <c r="FWE105" s="305"/>
      <c r="FWF105" s="305"/>
      <c r="FWG105" s="305"/>
      <c r="FWH105" s="305"/>
      <c r="FWI105" s="305"/>
      <c r="FWJ105" s="305"/>
      <c r="FWK105" s="305"/>
      <c r="FWL105" s="305"/>
      <c r="FWM105" s="305"/>
      <c r="FWN105" s="305"/>
      <c r="FWO105" s="305"/>
      <c r="FWP105" s="305"/>
      <c r="FWQ105" s="305"/>
      <c r="FWR105" s="305"/>
      <c r="FWS105" s="305"/>
      <c r="FWT105" s="305"/>
      <c r="FWU105" s="305"/>
      <c r="FWV105" s="305"/>
      <c r="FWW105" s="305"/>
      <c r="FWX105" s="305"/>
      <c r="FWY105" s="305"/>
      <c r="FWZ105" s="305"/>
      <c r="FXA105" s="305"/>
      <c r="FXB105" s="305"/>
      <c r="FXC105" s="305"/>
      <c r="FXD105" s="305"/>
      <c r="FXE105" s="305"/>
      <c r="FXF105" s="305"/>
      <c r="FXG105" s="305"/>
      <c r="FXH105" s="305"/>
      <c r="FXI105" s="305"/>
      <c r="FXJ105" s="305"/>
      <c r="FXK105" s="305"/>
      <c r="FXL105" s="305"/>
      <c r="FXM105" s="305"/>
      <c r="FXN105" s="305"/>
      <c r="FXO105" s="305"/>
      <c r="FXP105" s="305"/>
      <c r="FXQ105" s="305"/>
      <c r="FXR105" s="305"/>
      <c r="FXS105" s="305"/>
      <c r="FXT105" s="305"/>
      <c r="FXU105" s="305"/>
      <c r="FXV105" s="305"/>
      <c r="FXW105" s="305"/>
      <c r="FXX105" s="305"/>
      <c r="FXY105" s="305"/>
      <c r="FXZ105" s="305"/>
      <c r="FYA105" s="305"/>
      <c r="FYB105" s="305"/>
      <c r="FYC105" s="305"/>
      <c r="FYD105" s="305"/>
      <c r="FYE105" s="305"/>
      <c r="FYF105" s="305"/>
      <c r="FYG105" s="305"/>
      <c r="FYH105" s="305"/>
      <c r="FYI105" s="305"/>
      <c r="FYJ105" s="305"/>
      <c r="FYK105" s="305"/>
      <c r="FYL105" s="305"/>
      <c r="FYM105" s="305"/>
      <c r="FYN105" s="305"/>
      <c r="FYO105" s="305"/>
      <c r="FYP105" s="305"/>
      <c r="FYQ105" s="305"/>
      <c r="FYR105" s="305"/>
      <c r="FYS105" s="305"/>
      <c r="FYT105" s="305"/>
      <c r="FYU105" s="305"/>
      <c r="FYV105" s="305"/>
      <c r="FYW105" s="305"/>
      <c r="FYX105" s="305"/>
      <c r="FYY105" s="305"/>
      <c r="FYZ105" s="305"/>
      <c r="FZA105" s="305"/>
      <c r="FZB105" s="305"/>
      <c r="FZC105" s="305"/>
      <c r="FZD105" s="305"/>
      <c r="FZE105" s="305"/>
      <c r="FZF105" s="305"/>
      <c r="FZG105" s="305"/>
      <c r="FZH105" s="305"/>
      <c r="FZI105" s="305"/>
      <c r="FZJ105" s="305"/>
      <c r="FZK105" s="305"/>
      <c r="FZL105" s="305"/>
      <c r="FZM105" s="305"/>
      <c r="FZN105" s="305"/>
      <c r="FZO105" s="305"/>
      <c r="FZP105" s="305"/>
      <c r="FZQ105" s="305"/>
      <c r="FZR105" s="305"/>
      <c r="FZS105" s="305"/>
      <c r="FZT105" s="305"/>
      <c r="FZU105" s="305"/>
      <c r="FZV105" s="305"/>
      <c r="FZW105" s="305"/>
      <c r="FZX105" s="305"/>
      <c r="FZY105" s="305"/>
      <c r="FZZ105" s="305"/>
      <c r="GAA105" s="305"/>
      <c r="GAB105" s="305"/>
      <c r="GAC105" s="305"/>
      <c r="GAD105" s="305"/>
      <c r="GAE105" s="305"/>
      <c r="GAF105" s="305"/>
      <c r="GAG105" s="305"/>
      <c r="GAH105" s="305"/>
      <c r="GAI105" s="305"/>
      <c r="GAJ105" s="305"/>
      <c r="GAK105" s="305"/>
      <c r="GAL105" s="305"/>
      <c r="GAM105" s="305"/>
      <c r="GAN105" s="305"/>
      <c r="GAO105" s="305"/>
      <c r="GAP105" s="305"/>
      <c r="GAQ105" s="305"/>
      <c r="GAR105" s="305"/>
      <c r="GAS105" s="305"/>
      <c r="GAT105" s="305"/>
      <c r="GAU105" s="305"/>
      <c r="GAV105" s="305"/>
      <c r="GAW105" s="305"/>
      <c r="GAX105" s="305"/>
      <c r="GAY105" s="305"/>
      <c r="GAZ105" s="305"/>
      <c r="GBA105" s="305"/>
      <c r="GBB105" s="305"/>
      <c r="GBC105" s="305"/>
      <c r="GBD105" s="305"/>
      <c r="GBE105" s="305"/>
      <c r="GBF105" s="305"/>
      <c r="GBG105" s="305"/>
      <c r="GBH105" s="305"/>
      <c r="GBI105" s="305"/>
      <c r="GBJ105" s="305"/>
      <c r="GBK105" s="305"/>
      <c r="GBL105" s="305"/>
      <c r="GBM105" s="305"/>
      <c r="GBN105" s="305"/>
      <c r="GBO105" s="305"/>
      <c r="GBP105" s="305"/>
      <c r="GBQ105" s="305"/>
      <c r="GBR105" s="305"/>
      <c r="GBS105" s="305"/>
      <c r="GBT105" s="305"/>
      <c r="GBU105" s="305"/>
      <c r="GBV105" s="305"/>
      <c r="GBW105" s="305"/>
      <c r="GBX105" s="305"/>
      <c r="GBY105" s="305"/>
      <c r="GBZ105" s="305"/>
      <c r="GCA105" s="305"/>
      <c r="GCB105" s="305"/>
      <c r="GCC105" s="305"/>
      <c r="GCD105" s="305"/>
      <c r="GCE105" s="305"/>
      <c r="GCF105" s="305"/>
      <c r="GCG105" s="305"/>
      <c r="GCH105" s="305"/>
      <c r="GCI105" s="305"/>
      <c r="GCJ105" s="305"/>
      <c r="GCK105" s="305"/>
      <c r="GCL105" s="305"/>
      <c r="GCM105" s="305"/>
      <c r="GCN105" s="305"/>
      <c r="GCO105" s="305"/>
      <c r="GCP105" s="305"/>
      <c r="GCQ105" s="305"/>
      <c r="GCR105" s="305"/>
      <c r="GCS105" s="305"/>
      <c r="GCT105" s="305"/>
      <c r="GCU105" s="305"/>
      <c r="GCV105" s="305"/>
      <c r="GCW105" s="305"/>
      <c r="GCX105" s="305"/>
      <c r="GCY105" s="305"/>
      <c r="GCZ105" s="305"/>
      <c r="GDA105" s="305"/>
      <c r="GDB105" s="305"/>
      <c r="GDC105" s="305"/>
      <c r="GDD105" s="305"/>
      <c r="GDE105" s="305"/>
      <c r="GDF105" s="305"/>
      <c r="GDG105" s="305"/>
      <c r="GDH105" s="305"/>
      <c r="GDI105" s="305"/>
      <c r="GDJ105" s="305"/>
      <c r="GDK105" s="305"/>
      <c r="GDL105" s="305"/>
      <c r="GDM105" s="305"/>
      <c r="GDN105" s="305"/>
      <c r="GDO105" s="305"/>
      <c r="GDP105" s="305"/>
      <c r="GDQ105" s="305"/>
      <c r="GDR105" s="305"/>
      <c r="GDS105" s="305"/>
      <c r="GDT105" s="305"/>
      <c r="GDU105" s="305"/>
      <c r="GDV105" s="305"/>
      <c r="GDW105" s="305"/>
      <c r="GDX105" s="305"/>
      <c r="GDY105" s="305"/>
      <c r="GDZ105" s="305"/>
      <c r="GEA105" s="305"/>
      <c r="GEB105" s="305"/>
      <c r="GEC105" s="305"/>
      <c r="GED105" s="305"/>
      <c r="GEE105" s="305"/>
      <c r="GEF105" s="305"/>
      <c r="GEG105" s="305"/>
      <c r="GEH105" s="305"/>
      <c r="GEI105" s="305"/>
      <c r="GEJ105" s="305"/>
      <c r="GEK105" s="305"/>
      <c r="GEL105" s="305"/>
      <c r="GEM105" s="305"/>
      <c r="GEN105" s="305"/>
      <c r="GEO105" s="305"/>
      <c r="GEP105" s="305"/>
      <c r="GEQ105" s="305"/>
      <c r="GER105" s="305"/>
      <c r="GES105" s="305"/>
      <c r="GET105" s="305"/>
      <c r="GEU105" s="305"/>
      <c r="GEV105" s="305"/>
      <c r="GEW105" s="305"/>
      <c r="GEX105" s="305"/>
      <c r="GEY105" s="305"/>
      <c r="GEZ105" s="305"/>
      <c r="GFA105" s="305"/>
      <c r="GFB105" s="305"/>
      <c r="GFC105" s="305"/>
      <c r="GFD105" s="305"/>
      <c r="GFE105" s="305"/>
      <c r="GFF105" s="305"/>
      <c r="GFG105" s="305"/>
      <c r="GFH105" s="305"/>
      <c r="GFI105" s="305"/>
      <c r="GFJ105" s="305"/>
      <c r="GFK105" s="305"/>
      <c r="GFL105" s="305"/>
      <c r="GFM105" s="305"/>
      <c r="GFN105" s="305"/>
      <c r="GFO105" s="305"/>
      <c r="GFP105" s="305"/>
      <c r="GFQ105" s="305"/>
      <c r="GFR105" s="305"/>
      <c r="GFS105" s="305"/>
      <c r="GFT105" s="305"/>
      <c r="GFU105" s="305"/>
      <c r="GFV105" s="305"/>
      <c r="GFW105" s="305"/>
      <c r="GFX105" s="305"/>
      <c r="GFY105" s="305"/>
      <c r="GFZ105" s="305"/>
      <c r="GGA105" s="305"/>
      <c r="GGB105" s="305"/>
      <c r="GGC105" s="305"/>
      <c r="GGD105" s="305"/>
      <c r="GGE105" s="305"/>
      <c r="GGF105" s="305"/>
      <c r="GGG105" s="305"/>
      <c r="GGH105" s="305"/>
      <c r="GGI105" s="305"/>
      <c r="GGJ105" s="305"/>
      <c r="GGK105" s="305"/>
      <c r="GGL105" s="305"/>
      <c r="GGM105" s="305"/>
      <c r="GGN105" s="305"/>
      <c r="GGO105" s="305"/>
      <c r="GGP105" s="305"/>
      <c r="GGQ105" s="305"/>
      <c r="GGR105" s="305"/>
      <c r="GGS105" s="305"/>
      <c r="GGT105" s="305"/>
      <c r="GGU105" s="305"/>
      <c r="GGV105" s="305"/>
      <c r="GGW105" s="305"/>
      <c r="GGX105" s="305"/>
      <c r="GGY105" s="305"/>
      <c r="GGZ105" s="305"/>
      <c r="GHA105" s="305"/>
      <c r="GHB105" s="305"/>
      <c r="GHC105" s="305"/>
      <c r="GHD105" s="305"/>
      <c r="GHE105" s="305"/>
      <c r="GHF105" s="305"/>
      <c r="GHG105" s="305"/>
      <c r="GHH105" s="305"/>
      <c r="GHI105" s="305"/>
      <c r="GHJ105" s="305"/>
      <c r="GHK105" s="305"/>
      <c r="GHL105" s="305"/>
      <c r="GHM105" s="305"/>
      <c r="GHN105" s="305"/>
      <c r="GHO105" s="305"/>
      <c r="GHP105" s="305"/>
      <c r="GHQ105" s="305"/>
      <c r="GHR105" s="305"/>
      <c r="GHS105" s="305"/>
      <c r="GHT105" s="305"/>
      <c r="GHU105" s="305"/>
      <c r="GHV105" s="305"/>
      <c r="GHW105" s="305"/>
      <c r="GHX105" s="305"/>
      <c r="GHY105" s="305"/>
      <c r="GHZ105" s="305"/>
      <c r="GIA105" s="305"/>
      <c r="GIB105" s="305"/>
      <c r="GIC105" s="305"/>
      <c r="GID105" s="305"/>
      <c r="GIE105" s="305"/>
      <c r="GIF105" s="305"/>
      <c r="GIG105" s="305"/>
      <c r="GIH105" s="305"/>
      <c r="GII105" s="305"/>
      <c r="GIJ105" s="305"/>
      <c r="GIK105" s="305"/>
      <c r="GIL105" s="305"/>
      <c r="GIM105" s="305"/>
      <c r="GIN105" s="305"/>
      <c r="GIO105" s="305"/>
      <c r="GIP105" s="305"/>
      <c r="GIQ105" s="305"/>
      <c r="GIR105" s="305"/>
      <c r="GIS105" s="305"/>
      <c r="GIT105" s="305"/>
      <c r="GIU105" s="305"/>
      <c r="GIV105" s="305"/>
      <c r="GIW105" s="305"/>
      <c r="GIX105" s="305"/>
      <c r="GIY105" s="305"/>
      <c r="GIZ105" s="305"/>
      <c r="GJA105" s="305"/>
      <c r="GJB105" s="305"/>
      <c r="GJC105" s="305"/>
      <c r="GJD105" s="305"/>
      <c r="GJE105" s="305"/>
      <c r="GJF105" s="305"/>
      <c r="GJG105" s="305"/>
      <c r="GJH105" s="305"/>
      <c r="GJI105" s="305"/>
      <c r="GJJ105" s="305"/>
      <c r="GJK105" s="305"/>
      <c r="GJL105" s="305"/>
      <c r="GJM105" s="305"/>
      <c r="GJN105" s="305"/>
      <c r="GJO105" s="305"/>
      <c r="GJP105" s="305"/>
      <c r="GJQ105" s="305"/>
      <c r="GJR105" s="305"/>
      <c r="GJS105" s="305"/>
      <c r="GJT105" s="305"/>
      <c r="GJU105" s="305"/>
      <c r="GJV105" s="305"/>
      <c r="GJW105" s="305"/>
      <c r="GJX105" s="305"/>
      <c r="GJY105" s="305"/>
      <c r="GJZ105" s="305"/>
      <c r="GKA105" s="305"/>
      <c r="GKB105" s="305"/>
      <c r="GKC105" s="305"/>
      <c r="GKD105" s="305"/>
      <c r="GKE105" s="305"/>
      <c r="GKF105" s="305"/>
      <c r="GKG105" s="305"/>
      <c r="GKH105" s="305"/>
      <c r="GKI105" s="305"/>
      <c r="GKJ105" s="305"/>
      <c r="GKK105" s="305"/>
      <c r="GKL105" s="305"/>
      <c r="GKM105" s="305"/>
      <c r="GKN105" s="305"/>
      <c r="GKO105" s="305"/>
      <c r="GKP105" s="305"/>
      <c r="GKQ105" s="305"/>
      <c r="GKR105" s="305"/>
      <c r="GKS105" s="305"/>
      <c r="GKT105" s="305"/>
      <c r="GKU105" s="305"/>
      <c r="GKV105" s="305"/>
      <c r="GKW105" s="305"/>
      <c r="GKX105" s="305"/>
      <c r="GKY105" s="305"/>
      <c r="GKZ105" s="305"/>
      <c r="GLA105" s="305"/>
      <c r="GLB105" s="305"/>
      <c r="GLC105" s="305"/>
      <c r="GLD105" s="305"/>
      <c r="GLE105" s="305"/>
      <c r="GLF105" s="305"/>
      <c r="GLG105" s="305"/>
      <c r="GLH105" s="305"/>
      <c r="GLI105" s="305"/>
      <c r="GLJ105" s="305"/>
      <c r="GLK105" s="305"/>
      <c r="GLL105" s="305"/>
      <c r="GLM105" s="305"/>
      <c r="GLN105" s="305"/>
      <c r="GLO105" s="305"/>
      <c r="GLP105" s="305"/>
      <c r="GLQ105" s="305"/>
      <c r="GLR105" s="305"/>
      <c r="GLS105" s="305"/>
      <c r="GLT105" s="305"/>
      <c r="GLU105" s="305"/>
      <c r="GLV105" s="305"/>
      <c r="GLW105" s="305"/>
      <c r="GLX105" s="305"/>
      <c r="GLY105" s="305"/>
      <c r="GLZ105" s="305"/>
      <c r="GMA105" s="305"/>
      <c r="GMB105" s="305"/>
      <c r="GMC105" s="305"/>
      <c r="GMD105" s="305"/>
      <c r="GME105" s="305"/>
      <c r="GMF105" s="305"/>
      <c r="GMG105" s="305"/>
      <c r="GMH105" s="305"/>
      <c r="GMI105" s="305"/>
      <c r="GMJ105" s="305"/>
      <c r="GMK105" s="305"/>
      <c r="GML105" s="305"/>
      <c r="GMM105" s="305"/>
      <c r="GMN105" s="305"/>
      <c r="GMO105" s="305"/>
      <c r="GMP105" s="305"/>
      <c r="GMQ105" s="305"/>
      <c r="GMR105" s="305"/>
      <c r="GMS105" s="305"/>
      <c r="GMT105" s="305"/>
      <c r="GMU105" s="305"/>
      <c r="GMV105" s="305"/>
      <c r="GMW105" s="305"/>
      <c r="GMX105" s="305"/>
      <c r="GMY105" s="305"/>
      <c r="GMZ105" s="305"/>
      <c r="GNA105" s="305"/>
      <c r="GNB105" s="305"/>
      <c r="GNC105" s="305"/>
      <c r="GND105" s="305"/>
      <c r="GNE105" s="305"/>
      <c r="GNF105" s="305"/>
      <c r="GNG105" s="305"/>
      <c r="GNH105" s="305"/>
      <c r="GNI105" s="305"/>
      <c r="GNJ105" s="305"/>
      <c r="GNK105" s="305"/>
      <c r="GNL105" s="305"/>
      <c r="GNM105" s="305"/>
      <c r="GNN105" s="305"/>
      <c r="GNO105" s="305"/>
      <c r="GNP105" s="305"/>
      <c r="GNQ105" s="305"/>
      <c r="GNR105" s="305"/>
      <c r="GNS105" s="305"/>
      <c r="GNT105" s="305"/>
      <c r="GNU105" s="305"/>
      <c r="GNV105" s="305"/>
      <c r="GNW105" s="305"/>
      <c r="GNX105" s="305"/>
      <c r="GNY105" s="305"/>
      <c r="GNZ105" s="305"/>
      <c r="GOA105" s="305"/>
      <c r="GOB105" s="305"/>
      <c r="GOC105" s="305"/>
      <c r="GOD105" s="305"/>
      <c r="GOE105" s="305"/>
      <c r="GOF105" s="305"/>
      <c r="GOG105" s="305"/>
      <c r="GOH105" s="305"/>
      <c r="GOI105" s="305"/>
      <c r="GOJ105" s="305"/>
      <c r="GOK105" s="305"/>
      <c r="GOL105" s="305"/>
      <c r="GOM105" s="305"/>
      <c r="GON105" s="305"/>
      <c r="GOO105" s="305"/>
      <c r="GOP105" s="305"/>
      <c r="GOQ105" s="305"/>
      <c r="GOR105" s="305"/>
      <c r="GOS105" s="305"/>
      <c r="GOT105" s="305"/>
      <c r="GOU105" s="305"/>
      <c r="GOV105" s="305"/>
      <c r="GOW105" s="305"/>
      <c r="GOX105" s="305"/>
      <c r="GOY105" s="305"/>
      <c r="GOZ105" s="305"/>
      <c r="GPA105" s="305"/>
      <c r="GPB105" s="305"/>
      <c r="GPC105" s="305"/>
      <c r="GPD105" s="305"/>
      <c r="GPE105" s="305"/>
      <c r="GPF105" s="305"/>
      <c r="GPG105" s="305"/>
      <c r="GPH105" s="305"/>
      <c r="GPI105" s="305"/>
      <c r="GPJ105" s="305"/>
      <c r="GPK105" s="305"/>
      <c r="GPL105" s="305"/>
      <c r="GPM105" s="305"/>
      <c r="GPN105" s="305"/>
      <c r="GPO105" s="305"/>
      <c r="GPP105" s="305"/>
      <c r="GPQ105" s="305"/>
      <c r="GPR105" s="305"/>
      <c r="GPS105" s="305"/>
      <c r="GPT105" s="305"/>
      <c r="GPU105" s="305"/>
      <c r="GPV105" s="305"/>
      <c r="GPW105" s="305"/>
      <c r="GPX105" s="305"/>
      <c r="GPY105" s="305"/>
      <c r="GPZ105" s="305"/>
      <c r="GQA105" s="305"/>
      <c r="GQB105" s="305"/>
      <c r="GQC105" s="305"/>
      <c r="GQD105" s="305"/>
      <c r="GQE105" s="305"/>
      <c r="GQF105" s="305"/>
      <c r="GQG105" s="305"/>
      <c r="GQH105" s="305"/>
      <c r="GQI105" s="305"/>
      <c r="GQJ105" s="305"/>
      <c r="GQK105" s="305"/>
      <c r="GQL105" s="305"/>
      <c r="GQM105" s="305"/>
      <c r="GQN105" s="305"/>
      <c r="GQO105" s="305"/>
      <c r="GQP105" s="305"/>
      <c r="GQQ105" s="305"/>
      <c r="GQR105" s="305"/>
      <c r="GQS105" s="305"/>
      <c r="GQT105" s="305"/>
      <c r="GQU105" s="305"/>
      <c r="GQV105" s="305"/>
      <c r="GQW105" s="305"/>
      <c r="GQX105" s="305"/>
      <c r="GQY105" s="305"/>
      <c r="GQZ105" s="305"/>
      <c r="GRA105" s="305"/>
      <c r="GRB105" s="305"/>
      <c r="GRC105" s="305"/>
      <c r="GRD105" s="305"/>
      <c r="GRE105" s="305"/>
      <c r="GRF105" s="305"/>
      <c r="GRG105" s="305"/>
      <c r="GRH105" s="305"/>
      <c r="GRI105" s="305"/>
      <c r="GRJ105" s="305"/>
      <c r="GRK105" s="305"/>
      <c r="GRL105" s="305"/>
      <c r="GRM105" s="305"/>
      <c r="GRN105" s="305"/>
      <c r="GRO105" s="305"/>
      <c r="GRP105" s="305"/>
      <c r="GRQ105" s="305"/>
      <c r="GRR105" s="305"/>
      <c r="GRS105" s="305"/>
      <c r="GRT105" s="305"/>
      <c r="GRU105" s="305"/>
      <c r="GRV105" s="305"/>
      <c r="GRW105" s="305"/>
      <c r="GRX105" s="305"/>
      <c r="GRY105" s="305"/>
      <c r="GRZ105" s="305"/>
      <c r="GSA105" s="305"/>
      <c r="GSB105" s="305"/>
      <c r="GSC105" s="305"/>
      <c r="GSD105" s="305"/>
      <c r="GSE105" s="305"/>
      <c r="GSF105" s="305"/>
      <c r="GSG105" s="305"/>
      <c r="GSH105" s="305"/>
      <c r="GSI105" s="305"/>
      <c r="GSJ105" s="305"/>
      <c r="GSK105" s="305"/>
      <c r="GSL105" s="305"/>
      <c r="GSM105" s="305"/>
      <c r="GSN105" s="305"/>
      <c r="GSO105" s="305"/>
      <c r="GSP105" s="305"/>
      <c r="GSQ105" s="305"/>
      <c r="GSR105" s="305"/>
      <c r="GSS105" s="305"/>
      <c r="GST105" s="305"/>
      <c r="GSU105" s="305"/>
      <c r="GSV105" s="305"/>
      <c r="GSW105" s="305"/>
      <c r="GSX105" s="305"/>
      <c r="GSY105" s="305"/>
      <c r="GSZ105" s="305"/>
      <c r="GTA105" s="305"/>
      <c r="GTB105" s="305"/>
      <c r="GTC105" s="305"/>
      <c r="GTD105" s="305"/>
      <c r="GTE105" s="305"/>
      <c r="GTF105" s="305"/>
      <c r="GTG105" s="305"/>
      <c r="GTH105" s="305"/>
      <c r="GTI105" s="305"/>
      <c r="GTJ105" s="305"/>
      <c r="GTK105" s="305"/>
      <c r="GTL105" s="305"/>
      <c r="GTM105" s="305"/>
      <c r="GTN105" s="305"/>
      <c r="GTO105" s="305"/>
      <c r="GTP105" s="305"/>
      <c r="GTQ105" s="305"/>
      <c r="GTR105" s="305"/>
      <c r="GTS105" s="305"/>
      <c r="GTT105" s="305"/>
      <c r="GTU105" s="305"/>
      <c r="GTV105" s="305"/>
      <c r="GTW105" s="305"/>
      <c r="GTX105" s="305"/>
      <c r="GTY105" s="305"/>
      <c r="GTZ105" s="305"/>
      <c r="GUA105" s="305"/>
      <c r="GUB105" s="305"/>
      <c r="GUC105" s="305"/>
      <c r="GUD105" s="305"/>
      <c r="GUE105" s="305"/>
      <c r="GUF105" s="305"/>
      <c r="GUG105" s="305"/>
      <c r="GUH105" s="305"/>
      <c r="GUI105" s="305"/>
      <c r="GUJ105" s="305"/>
      <c r="GUK105" s="305"/>
      <c r="GUL105" s="305"/>
      <c r="GUM105" s="305"/>
      <c r="GUN105" s="305"/>
      <c r="GUO105" s="305"/>
      <c r="GUP105" s="305"/>
      <c r="GUQ105" s="305"/>
      <c r="GUR105" s="305"/>
      <c r="GUS105" s="305"/>
      <c r="GUT105" s="305"/>
      <c r="GUU105" s="305"/>
      <c r="GUV105" s="305"/>
      <c r="GUW105" s="305"/>
      <c r="GUX105" s="305"/>
      <c r="GUY105" s="305"/>
      <c r="GUZ105" s="305"/>
      <c r="GVA105" s="305"/>
      <c r="GVB105" s="305"/>
      <c r="GVC105" s="305"/>
      <c r="GVD105" s="305"/>
      <c r="GVE105" s="305"/>
      <c r="GVF105" s="305"/>
      <c r="GVG105" s="305"/>
      <c r="GVH105" s="305"/>
      <c r="GVI105" s="305"/>
      <c r="GVJ105" s="305"/>
      <c r="GVK105" s="305"/>
      <c r="GVL105" s="305"/>
      <c r="GVM105" s="305"/>
      <c r="GVN105" s="305"/>
      <c r="GVO105" s="305"/>
      <c r="GVP105" s="305"/>
      <c r="GVQ105" s="305"/>
      <c r="GVR105" s="305"/>
      <c r="GVS105" s="305"/>
      <c r="GVT105" s="305"/>
      <c r="GVU105" s="305"/>
      <c r="GVV105" s="305"/>
      <c r="GVW105" s="305"/>
      <c r="GVX105" s="305"/>
      <c r="GVY105" s="305"/>
      <c r="GVZ105" s="305"/>
      <c r="GWA105" s="305"/>
      <c r="GWB105" s="305"/>
      <c r="GWC105" s="305"/>
      <c r="GWD105" s="305"/>
      <c r="GWE105" s="305"/>
      <c r="GWF105" s="305"/>
      <c r="GWG105" s="305"/>
      <c r="GWH105" s="305"/>
      <c r="GWI105" s="305"/>
      <c r="GWJ105" s="305"/>
      <c r="GWK105" s="305"/>
      <c r="GWL105" s="305"/>
      <c r="GWM105" s="305"/>
      <c r="GWN105" s="305"/>
      <c r="GWO105" s="305"/>
      <c r="GWP105" s="305"/>
      <c r="GWQ105" s="305"/>
      <c r="GWR105" s="305"/>
      <c r="GWS105" s="305"/>
      <c r="GWT105" s="305"/>
      <c r="GWU105" s="305"/>
      <c r="GWV105" s="305"/>
      <c r="GWW105" s="305"/>
      <c r="GWX105" s="305"/>
      <c r="GWY105" s="305"/>
      <c r="GWZ105" s="305"/>
      <c r="GXA105" s="305"/>
      <c r="GXB105" s="305"/>
      <c r="GXC105" s="305"/>
      <c r="GXD105" s="305"/>
      <c r="GXE105" s="305"/>
      <c r="GXF105" s="305"/>
      <c r="GXG105" s="305"/>
      <c r="GXH105" s="305"/>
      <c r="GXI105" s="305"/>
      <c r="GXJ105" s="305"/>
      <c r="GXK105" s="305"/>
      <c r="GXL105" s="305"/>
      <c r="GXM105" s="305"/>
      <c r="GXN105" s="305"/>
      <c r="GXO105" s="305"/>
      <c r="GXP105" s="305"/>
      <c r="GXQ105" s="305"/>
      <c r="GXR105" s="305"/>
      <c r="GXS105" s="305"/>
      <c r="GXT105" s="305"/>
      <c r="GXU105" s="305"/>
      <c r="GXV105" s="305"/>
      <c r="GXW105" s="305"/>
      <c r="GXX105" s="305"/>
      <c r="GXY105" s="305"/>
      <c r="GXZ105" s="305"/>
      <c r="GYA105" s="305"/>
      <c r="GYB105" s="305"/>
      <c r="GYC105" s="305"/>
      <c r="GYD105" s="305"/>
      <c r="GYE105" s="305"/>
      <c r="GYF105" s="305"/>
      <c r="GYG105" s="305"/>
      <c r="GYH105" s="305"/>
      <c r="GYI105" s="305"/>
      <c r="GYJ105" s="305"/>
      <c r="GYK105" s="305"/>
      <c r="GYL105" s="305"/>
      <c r="GYM105" s="305"/>
      <c r="GYN105" s="305"/>
      <c r="GYO105" s="305"/>
      <c r="GYP105" s="305"/>
      <c r="GYQ105" s="305"/>
      <c r="GYR105" s="305"/>
      <c r="GYS105" s="305"/>
      <c r="GYT105" s="305"/>
      <c r="GYU105" s="305"/>
      <c r="GYV105" s="305"/>
      <c r="GYW105" s="305"/>
      <c r="GYX105" s="305"/>
      <c r="GYY105" s="305"/>
      <c r="GYZ105" s="305"/>
      <c r="GZA105" s="305"/>
      <c r="GZB105" s="305"/>
      <c r="GZC105" s="305"/>
      <c r="GZD105" s="305"/>
      <c r="GZE105" s="305"/>
      <c r="GZF105" s="305"/>
      <c r="GZG105" s="305"/>
      <c r="GZH105" s="305"/>
      <c r="GZI105" s="305"/>
      <c r="GZJ105" s="305"/>
      <c r="GZK105" s="305"/>
      <c r="GZL105" s="305"/>
      <c r="GZM105" s="305"/>
      <c r="GZN105" s="305"/>
      <c r="GZO105" s="305"/>
      <c r="GZP105" s="305"/>
      <c r="GZQ105" s="305"/>
      <c r="GZR105" s="305"/>
      <c r="GZS105" s="305"/>
      <c r="GZT105" s="305"/>
      <c r="GZU105" s="305"/>
      <c r="GZV105" s="305"/>
      <c r="GZW105" s="305"/>
      <c r="GZX105" s="305"/>
      <c r="GZY105" s="305"/>
      <c r="GZZ105" s="305"/>
      <c r="HAA105" s="305"/>
      <c r="HAB105" s="305"/>
      <c r="HAC105" s="305"/>
      <c r="HAD105" s="305"/>
      <c r="HAE105" s="305"/>
      <c r="HAF105" s="305"/>
      <c r="HAG105" s="305"/>
      <c r="HAH105" s="305"/>
      <c r="HAI105" s="305"/>
      <c r="HAJ105" s="305"/>
      <c r="HAK105" s="305"/>
      <c r="HAL105" s="305"/>
      <c r="HAM105" s="305"/>
      <c r="HAN105" s="305"/>
      <c r="HAO105" s="305"/>
      <c r="HAP105" s="305"/>
      <c r="HAQ105" s="305"/>
      <c r="HAR105" s="305"/>
      <c r="HAS105" s="305"/>
      <c r="HAT105" s="305"/>
      <c r="HAU105" s="305"/>
      <c r="HAV105" s="305"/>
      <c r="HAW105" s="305"/>
      <c r="HAX105" s="305"/>
      <c r="HAY105" s="305"/>
      <c r="HAZ105" s="305"/>
      <c r="HBA105" s="305"/>
      <c r="HBB105" s="305"/>
      <c r="HBC105" s="305"/>
      <c r="HBD105" s="305"/>
      <c r="HBE105" s="305"/>
      <c r="HBF105" s="305"/>
      <c r="HBG105" s="305"/>
      <c r="HBH105" s="305"/>
      <c r="HBI105" s="305"/>
      <c r="HBJ105" s="305"/>
      <c r="HBK105" s="305"/>
      <c r="HBL105" s="305"/>
      <c r="HBM105" s="305"/>
      <c r="HBN105" s="305"/>
      <c r="HBO105" s="305"/>
      <c r="HBP105" s="305"/>
      <c r="HBQ105" s="305"/>
      <c r="HBR105" s="305"/>
      <c r="HBS105" s="305"/>
      <c r="HBT105" s="305"/>
      <c r="HBU105" s="305"/>
      <c r="HBV105" s="305"/>
      <c r="HBW105" s="305"/>
      <c r="HBX105" s="305"/>
      <c r="HBY105" s="305"/>
      <c r="HBZ105" s="305"/>
      <c r="HCA105" s="305"/>
      <c r="HCB105" s="305"/>
      <c r="HCC105" s="305"/>
      <c r="HCD105" s="305"/>
      <c r="HCE105" s="305"/>
      <c r="HCF105" s="305"/>
      <c r="HCG105" s="305"/>
      <c r="HCH105" s="305"/>
      <c r="HCI105" s="305"/>
      <c r="HCJ105" s="305"/>
      <c r="HCK105" s="305"/>
      <c r="HCL105" s="305"/>
      <c r="HCM105" s="305"/>
      <c r="HCN105" s="305"/>
      <c r="HCO105" s="305"/>
      <c r="HCP105" s="305"/>
      <c r="HCQ105" s="305"/>
      <c r="HCR105" s="305"/>
      <c r="HCS105" s="305"/>
      <c r="HCT105" s="305"/>
      <c r="HCU105" s="305"/>
      <c r="HCV105" s="305"/>
      <c r="HCW105" s="305"/>
      <c r="HCX105" s="305"/>
      <c r="HCY105" s="305"/>
      <c r="HCZ105" s="305"/>
      <c r="HDA105" s="305"/>
      <c r="HDB105" s="305"/>
      <c r="HDC105" s="305"/>
      <c r="HDD105" s="305"/>
      <c r="HDE105" s="305"/>
      <c r="HDF105" s="305"/>
      <c r="HDG105" s="305"/>
      <c r="HDH105" s="305"/>
      <c r="HDI105" s="305"/>
      <c r="HDJ105" s="305"/>
      <c r="HDK105" s="305"/>
      <c r="HDL105" s="305"/>
      <c r="HDM105" s="305"/>
      <c r="HDN105" s="305"/>
      <c r="HDO105" s="305"/>
      <c r="HDP105" s="305"/>
      <c r="HDQ105" s="305"/>
      <c r="HDR105" s="305"/>
      <c r="HDS105" s="305"/>
      <c r="HDT105" s="305"/>
      <c r="HDU105" s="305"/>
      <c r="HDV105" s="305"/>
      <c r="HDW105" s="305"/>
      <c r="HDX105" s="305"/>
      <c r="HDY105" s="305"/>
      <c r="HDZ105" s="305"/>
      <c r="HEA105" s="305"/>
      <c r="HEB105" s="305"/>
      <c r="HEC105" s="305"/>
      <c r="HED105" s="305"/>
      <c r="HEE105" s="305"/>
      <c r="HEF105" s="305"/>
      <c r="HEG105" s="305"/>
      <c r="HEH105" s="305"/>
      <c r="HEI105" s="305"/>
      <c r="HEJ105" s="305"/>
      <c r="HEK105" s="305"/>
      <c r="HEL105" s="305"/>
      <c r="HEM105" s="305"/>
      <c r="HEN105" s="305"/>
      <c r="HEO105" s="305"/>
      <c r="HEP105" s="305"/>
      <c r="HEQ105" s="305"/>
      <c r="HER105" s="305"/>
      <c r="HES105" s="305"/>
      <c r="HET105" s="305"/>
      <c r="HEU105" s="305"/>
      <c r="HEV105" s="305"/>
      <c r="HEW105" s="305"/>
      <c r="HEX105" s="305"/>
      <c r="HEY105" s="305"/>
      <c r="HEZ105" s="305"/>
      <c r="HFA105" s="305"/>
      <c r="HFB105" s="305"/>
      <c r="HFC105" s="305"/>
      <c r="HFD105" s="305"/>
      <c r="HFE105" s="305"/>
      <c r="HFF105" s="305"/>
      <c r="HFG105" s="305"/>
      <c r="HFH105" s="305"/>
      <c r="HFI105" s="305"/>
      <c r="HFJ105" s="305"/>
      <c r="HFK105" s="305"/>
      <c r="HFL105" s="305"/>
      <c r="HFM105" s="305"/>
      <c r="HFN105" s="305"/>
      <c r="HFO105" s="305"/>
      <c r="HFP105" s="305"/>
      <c r="HFQ105" s="305"/>
      <c r="HFR105" s="305"/>
      <c r="HFS105" s="305"/>
      <c r="HFT105" s="305"/>
      <c r="HFU105" s="305"/>
      <c r="HFV105" s="305"/>
      <c r="HFW105" s="305"/>
      <c r="HFX105" s="305"/>
      <c r="HFY105" s="305"/>
      <c r="HFZ105" s="305"/>
      <c r="HGA105" s="305"/>
      <c r="HGB105" s="305"/>
      <c r="HGC105" s="305"/>
      <c r="HGD105" s="305"/>
      <c r="HGE105" s="305"/>
      <c r="HGF105" s="305"/>
      <c r="HGG105" s="305"/>
      <c r="HGH105" s="305"/>
      <c r="HGI105" s="305"/>
      <c r="HGJ105" s="305"/>
      <c r="HGK105" s="305"/>
      <c r="HGL105" s="305"/>
      <c r="HGM105" s="305"/>
      <c r="HGN105" s="305"/>
      <c r="HGO105" s="305"/>
      <c r="HGP105" s="305"/>
      <c r="HGQ105" s="305"/>
      <c r="HGR105" s="305"/>
      <c r="HGS105" s="305"/>
      <c r="HGT105" s="305"/>
      <c r="HGU105" s="305"/>
      <c r="HGV105" s="305"/>
      <c r="HGW105" s="305"/>
      <c r="HGX105" s="305"/>
      <c r="HGY105" s="305"/>
      <c r="HGZ105" s="305"/>
      <c r="HHA105" s="305"/>
      <c r="HHB105" s="305"/>
      <c r="HHC105" s="305"/>
      <c r="HHD105" s="305"/>
      <c r="HHE105" s="305"/>
      <c r="HHF105" s="305"/>
      <c r="HHG105" s="305"/>
      <c r="HHH105" s="305"/>
      <c r="HHI105" s="305"/>
      <c r="HHJ105" s="305"/>
      <c r="HHK105" s="305"/>
      <c r="HHL105" s="305"/>
      <c r="HHM105" s="305"/>
      <c r="HHN105" s="305"/>
      <c r="HHO105" s="305"/>
      <c r="HHP105" s="305"/>
      <c r="HHQ105" s="305"/>
      <c r="HHR105" s="305"/>
      <c r="HHS105" s="305"/>
      <c r="HHT105" s="305"/>
      <c r="HHU105" s="305"/>
      <c r="HHV105" s="305"/>
      <c r="HHW105" s="305"/>
      <c r="HHX105" s="305"/>
      <c r="HHY105" s="305"/>
      <c r="HHZ105" s="305"/>
      <c r="HIA105" s="305"/>
      <c r="HIB105" s="305"/>
      <c r="HIC105" s="305"/>
      <c r="HID105" s="305"/>
      <c r="HIE105" s="305"/>
      <c r="HIF105" s="305"/>
      <c r="HIG105" s="305"/>
      <c r="HIH105" s="305"/>
      <c r="HII105" s="305"/>
      <c r="HIJ105" s="305"/>
      <c r="HIK105" s="305"/>
      <c r="HIL105" s="305"/>
      <c r="HIM105" s="305"/>
      <c r="HIN105" s="305"/>
      <c r="HIO105" s="305"/>
      <c r="HIP105" s="305"/>
      <c r="HIQ105" s="305"/>
      <c r="HIR105" s="305"/>
      <c r="HIS105" s="305"/>
      <c r="HIT105" s="305"/>
      <c r="HIU105" s="305"/>
      <c r="HIV105" s="305"/>
      <c r="HIW105" s="305"/>
      <c r="HIX105" s="305"/>
      <c r="HIY105" s="305"/>
      <c r="HIZ105" s="305"/>
      <c r="HJA105" s="305"/>
      <c r="HJB105" s="305"/>
      <c r="HJC105" s="305"/>
      <c r="HJD105" s="305"/>
      <c r="HJE105" s="305"/>
      <c r="HJF105" s="305"/>
      <c r="HJG105" s="305"/>
      <c r="HJH105" s="305"/>
      <c r="HJI105" s="305"/>
      <c r="HJJ105" s="305"/>
      <c r="HJK105" s="305"/>
      <c r="HJL105" s="305"/>
      <c r="HJM105" s="305"/>
      <c r="HJN105" s="305"/>
      <c r="HJO105" s="305"/>
      <c r="HJP105" s="305"/>
      <c r="HJQ105" s="305"/>
      <c r="HJR105" s="305"/>
      <c r="HJS105" s="305"/>
      <c r="HJT105" s="305"/>
      <c r="HJU105" s="305"/>
      <c r="HJV105" s="305"/>
      <c r="HJW105" s="305"/>
      <c r="HJX105" s="305"/>
      <c r="HJY105" s="305"/>
      <c r="HJZ105" s="305"/>
      <c r="HKA105" s="305"/>
      <c r="HKB105" s="305"/>
      <c r="HKC105" s="305"/>
      <c r="HKD105" s="305"/>
      <c r="HKE105" s="305"/>
      <c r="HKF105" s="305"/>
      <c r="HKG105" s="305"/>
      <c r="HKH105" s="305"/>
      <c r="HKI105" s="305"/>
      <c r="HKJ105" s="305"/>
      <c r="HKK105" s="305"/>
      <c r="HKL105" s="305"/>
      <c r="HKM105" s="305"/>
      <c r="HKN105" s="305"/>
      <c r="HKO105" s="305"/>
      <c r="HKP105" s="305"/>
      <c r="HKQ105" s="305"/>
      <c r="HKR105" s="305"/>
      <c r="HKS105" s="305"/>
      <c r="HKT105" s="305"/>
      <c r="HKU105" s="305"/>
      <c r="HKV105" s="305"/>
      <c r="HKW105" s="305"/>
      <c r="HKX105" s="305"/>
      <c r="HKY105" s="305"/>
      <c r="HKZ105" s="305"/>
      <c r="HLA105" s="305"/>
      <c r="HLB105" s="305"/>
      <c r="HLC105" s="305"/>
      <c r="HLD105" s="305"/>
      <c r="HLE105" s="305"/>
      <c r="HLF105" s="305"/>
      <c r="HLG105" s="305"/>
      <c r="HLH105" s="305"/>
      <c r="HLI105" s="305"/>
      <c r="HLJ105" s="305"/>
      <c r="HLK105" s="305"/>
      <c r="HLL105" s="305"/>
      <c r="HLM105" s="305"/>
      <c r="HLN105" s="305"/>
      <c r="HLO105" s="305"/>
      <c r="HLP105" s="305"/>
      <c r="HLQ105" s="305"/>
      <c r="HLR105" s="305"/>
      <c r="HLS105" s="305"/>
      <c r="HLT105" s="305"/>
      <c r="HLU105" s="305"/>
      <c r="HLV105" s="305"/>
      <c r="HLW105" s="305"/>
      <c r="HLX105" s="305"/>
      <c r="HLY105" s="305"/>
      <c r="HLZ105" s="305"/>
      <c r="HMA105" s="305"/>
      <c r="HMB105" s="305"/>
      <c r="HMC105" s="305"/>
      <c r="HMD105" s="305"/>
      <c r="HME105" s="305"/>
      <c r="HMF105" s="305"/>
      <c r="HMG105" s="305"/>
      <c r="HMH105" s="305"/>
      <c r="HMI105" s="305"/>
      <c r="HMJ105" s="305"/>
      <c r="HMK105" s="305"/>
      <c r="HML105" s="305"/>
      <c r="HMM105" s="305"/>
      <c r="HMN105" s="305"/>
      <c r="HMO105" s="305"/>
      <c r="HMP105" s="305"/>
      <c r="HMQ105" s="305"/>
      <c r="HMR105" s="305"/>
      <c r="HMS105" s="305"/>
      <c r="HMT105" s="305"/>
      <c r="HMU105" s="305"/>
      <c r="HMV105" s="305"/>
      <c r="HMW105" s="305"/>
      <c r="HMX105" s="305"/>
      <c r="HMY105" s="305"/>
      <c r="HMZ105" s="305"/>
      <c r="HNA105" s="305"/>
      <c r="HNB105" s="305"/>
      <c r="HNC105" s="305"/>
      <c r="HND105" s="305"/>
      <c r="HNE105" s="305"/>
      <c r="HNF105" s="305"/>
      <c r="HNG105" s="305"/>
      <c r="HNH105" s="305"/>
      <c r="HNI105" s="305"/>
      <c r="HNJ105" s="305"/>
      <c r="HNK105" s="305"/>
      <c r="HNL105" s="305"/>
      <c r="HNM105" s="305"/>
      <c r="HNN105" s="305"/>
      <c r="HNO105" s="305"/>
      <c r="HNP105" s="305"/>
      <c r="HNQ105" s="305"/>
      <c r="HNR105" s="305"/>
      <c r="HNS105" s="305"/>
      <c r="HNT105" s="305"/>
      <c r="HNU105" s="305"/>
      <c r="HNV105" s="305"/>
      <c r="HNW105" s="305"/>
      <c r="HNX105" s="305"/>
      <c r="HNY105" s="305"/>
      <c r="HNZ105" s="305"/>
      <c r="HOA105" s="305"/>
      <c r="HOB105" s="305"/>
      <c r="HOC105" s="305"/>
      <c r="HOD105" s="305"/>
      <c r="HOE105" s="305"/>
      <c r="HOF105" s="305"/>
      <c r="HOG105" s="305"/>
      <c r="HOH105" s="305"/>
      <c r="HOI105" s="305"/>
      <c r="HOJ105" s="305"/>
      <c r="HOK105" s="305"/>
      <c r="HOL105" s="305"/>
      <c r="HOM105" s="305"/>
      <c r="HON105" s="305"/>
      <c r="HOO105" s="305"/>
      <c r="HOP105" s="305"/>
      <c r="HOQ105" s="305"/>
      <c r="HOR105" s="305"/>
      <c r="HOS105" s="305"/>
      <c r="HOT105" s="305"/>
      <c r="HOU105" s="305"/>
      <c r="HOV105" s="305"/>
      <c r="HOW105" s="305"/>
      <c r="HOX105" s="305"/>
      <c r="HOY105" s="305"/>
      <c r="HOZ105" s="305"/>
      <c r="HPA105" s="305"/>
      <c r="HPB105" s="305"/>
      <c r="HPC105" s="305"/>
      <c r="HPD105" s="305"/>
      <c r="HPE105" s="305"/>
      <c r="HPF105" s="305"/>
      <c r="HPG105" s="305"/>
      <c r="HPH105" s="305"/>
      <c r="HPI105" s="305"/>
      <c r="HPJ105" s="305"/>
      <c r="HPK105" s="305"/>
      <c r="HPL105" s="305"/>
      <c r="HPM105" s="305"/>
      <c r="HPN105" s="305"/>
      <c r="HPO105" s="305"/>
      <c r="HPP105" s="305"/>
      <c r="HPQ105" s="305"/>
      <c r="HPR105" s="305"/>
      <c r="HPS105" s="305"/>
      <c r="HPT105" s="305"/>
      <c r="HPU105" s="305"/>
      <c r="HPV105" s="305"/>
      <c r="HPW105" s="305"/>
      <c r="HPX105" s="305"/>
      <c r="HPY105" s="305"/>
      <c r="HPZ105" s="305"/>
      <c r="HQA105" s="305"/>
      <c r="HQB105" s="305"/>
      <c r="HQC105" s="305"/>
      <c r="HQD105" s="305"/>
      <c r="HQE105" s="305"/>
      <c r="HQF105" s="305"/>
      <c r="HQG105" s="305"/>
      <c r="HQH105" s="305"/>
      <c r="HQI105" s="305"/>
      <c r="HQJ105" s="305"/>
      <c r="HQK105" s="305"/>
      <c r="HQL105" s="305"/>
      <c r="HQM105" s="305"/>
      <c r="HQN105" s="305"/>
      <c r="HQO105" s="305"/>
      <c r="HQP105" s="305"/>
      <c r="HQQ105" s="305"/>
      <c r="HQR105" s="305"/>
      <c r="HQS105" s="305"/>
      <c r="HQT105" s="305"/>
      <c r="HQU105" s="305"/>
      <c r="HQV105" s="305"/>
      <c r="HQW105" s="305"/>
      <c r="HQX105" s="305"/>
      <c r="HQY105" s="305"/>
      <c r="HQZ105" s="305"/>
      <c r="HRA105" s="305"/>
      <c r="HRB105" s="305"/>
      <c r="HRC105" s="305"/>
      <c r="HRD105" s="305"/>
      <c r="HRE105" s="305"/>
      <c r="HRF105" s="305"/>
      <c r="HRG105" s="305"/>
      <c r="HRH105" s="305"/>
      <c r="HRI105" s="305"/>
      <c r="HRJ105" s="305"/>
      <c r="HRK105" s="305"/>
      <c r="HRL105" s="305"/>
      <c r="HRM105" s="305"/>
      <c r="HRN105" s="305"/>
      <c r="HRO105" s="305"/>
      <c r="HRP105" s="305"/>
      <c r="HRQ105" s="305"/>
      <c r="HRR105" s="305"/>
      <c r="HRS105" s="305"/>
      <c r="HRT105" s="305"/>
      <c r="HRU105" s="305"/>
      <c r="HRV105" s="305"/>
      <c r="HRW105" s="305"/>
      <c r="HRX105" s="305"/>
      <c r="HRY105" s="305"/>
      <c r="HRZ105" s="305"/>
      <c r="HSA105" s="305"/>
      <c r="HSB105" s="305"/>
      <c r="HSC105" s="305"/>
      <c r="HSD105" s="305"/>
      <c r="HSE105" s="305"/>
      <c r="HSF105" s="305"/>
      <c r="HSG105" s="305"/>
      <c r="HSH105" s="305"/>
      <c r="HSI105" s="305"/>
      <c r="HSJ105" s="305"/>
      <c r="HSK105" s="305"/>
      <c r="HSL105" s="305"/>
      <c r="HSM105" s="305"/>
      <c r="HSN105" s="305"/>
      <c r="HSO105" s="305"/>
      <c r="HSP105" s="305"/>
      <c r="HSQ105" s="305"/>
      <c r="HSR105" s="305"/>
      <c r="HSS105" s="305"/>
      <c r="HST105" s="305"/>
      <c r="HSU105" s="305"/>
      <c r="HSV105" s="305"/>
      <c r="HSW105" s="305"/>
      <c r="HSX105" s="305"/>
      <c r="HSY105" s="305"/>
      <c r="HSZ105" s="305"/>
      <c r="HTA105" s="305"/>
      <c r="HTB105" s="305"/>
      <c r="HTC105" s="305"/>
      <c r="HTD105" s="305"/>
      <c r="HTE105" s="305"/>
      <c r="HTF105" s="305"/>
      <c r="HTG105" s="305"/>
      <c r="HTH105" s="305"/>
      <c r="HTI105" s="305"/>
      <c r="HTJ105" s="305"/>
      <c r="HTK105" s="305"/>
      <c r="HTL105" s="305"/>
      <c r="HTM105" s="305"/>
      <c r="HTN105" s="305"/>
      <c r="HTO105" s="305"/>
      <c r="HTP105" s="305"/>
      <c r="HTQ105" s="305"/>
      <c r="HTR105" s="305"/>
      <c r="HTS105" s="305"/>
      <c r="HTT105" s="305"/>
      <c r="HTU105" s="305"/>
      <c r="HTV105" s="305"/>
      <c r="HTW105" s="305"/>
      <c r="HTX105" s="305"/>
      <c r="HTY105" s="305"/>
      <c r="HTZ105" s="305"/>
      <c r="HUA105" s="305"/>
      <c r="HUB105" s="305"/>
      <c r="HUC105" s="305"/>
      <c r="HUD105" s="305"/>
      <c r="HUE105" s="305"/>
      <c r="HUF105" s="305"/>
      <c r="HUG105" s="305"/>
      <c r="HUH105" s="305"/>
      <c r="HUI105" s="305"/>
      <c r="HUJ105" s="305"/>
      <c r="HUK105" s="305"/>
      <c r="HUL105" s="305"/>
      <c r="HUM105" s="305"/>
      <c r="HUN105" s="305"/>
      <c r="HUO105" s="305"/>
      <c r="HUP105" s="305"/>
      <c r="HUQ105" s="305"/>
      <c r="HUR105" s="305"/>
      <c r="HUS105" s="305"/>
      <c r="HUT105" s="305"/>
      <c r="HUU105" s="305"/>
      <c r="HUV105" s="305"/>
      <c r="HUW105" s="305"/>
      <c r="HUX105" s="305"/>
      <c r="HUY105" s="305"/>
      <c r="HUZ105" s="305"/>
      <c r="HVA105" s="305"/>
      <c r="HVB105" s="305"/>
      <c r="HVC105" s="305"/>
      <c r="HVD105" s="305"/>
      <c r="HVE105" s="305"/>
      <c r="HVF105" s="305"/>
      <c r="HVG105" s="305"/>
      <c r="HVH105" s="305"/>
      <c r="HVI105" s="305"/>
      <c r="HVJ105" s="305"/>
      <c r="HVK105" s="305"/>
      <c r="HVL105" s="305"/>
      <c r="HVM105" s="305"/>
      <c r="HVN105" s="305"/>
      <c r="HVO105" s="305"/>
      <c r="HVP105" s="305"/>
      <c r="HVQ105" s="305"/>
      <c r="HVR105" s="305"/>
      <c r="HVS105" s="305"/>
      <c r="HVT105" s="305"/>
      <c r="HVU105" s="305"/>
      <c r="HVV105" s="305"/>
      <c r="HVW105" s="305"/>
      <c r="HVX105" s="305"/>
      <c r="HVY105" s="305"/>
      <c r="HVZ105" s="305"/>
      <c r="HWA105" s="305"/>
      <c r="HWB105" s="305"/>
      <c r="HWC105" s="305"/>
      <c r="HWD105" s="305"/>
      <c r="HWE105" s="305"/>
      <c r="HWF105" s="305"/>
      <c r="HWG105" s="305"/>
      <c r="HWH105" s="305"/>
      <c r="HWI105" s="305"/>
      <c r="HWJ105" s="305"/>
      <c r="HWK105" s="305"/>
      <c r="HWL105" s="305"/>
      <c r="HWM105" s="305"/>
      <c r="HWN105" s="305"/>
      <c r="HWO105" s="305"/>
      <c r="HWP105" s="305"/>
      <c r="HWQ105" s="305"/>
      <c r="HWR105" s="305"/>
      <c r="HWS105" s="305"/>
      <c r="HWT105" s="305"/>
      <c r="HWU105" s="305"/>
      <c r="HWV105" s="305"/>
      <c r="HWW105" s="305"/>
      <c r="HWX105" s="305"/>
      <c r="HWY105" s="305"/>
      <c r="HWZ105" s="305"/>
      <c r="HXA105" s="305"/>
      <c r="HXB105" s="305"/>
      <c r="HXC105" s="305"/>
      <c r="HXD105" s="305"/>
      <c r="HXE105" s="305"/>
      <c r="HXF105" s="305"/>
      <c r="HXG105" s="305"/>
      <c r="HXH105" s="305"/>
      <c r="HXI105" s="305"/>
      <c r="HXJ105" s="305"/>
      <c r="HXK105" s="305"/>
      <c r="HXL105" s="305"/>
      <c r="HXM105" s="305"/>
      <c r="HXN105" s="305"/>
      <c r="HXO105" s="305"/>
      <c r="HXP105" s="305"/>
      <c r="HXQ105" s="305"/>
      <c r="HXR105" s="305"/>
      <c r="HXS105" s="305"/>
      <c r="HXT105" s="305"/>
      <c r="HXU105" s="305"/>
      <c r="HXV105" s="305"/>
      <c r="HXW105" s="305"/>
      <c r="HXX105" s="305"/>
      <c r="HXY105" s="305"/>
      <c r="HXZ105" s="305"/>
      <c r="HYA105" s="305"/>
      <c r="HYB105" s="305"/>
      <c r="HYC105" s="305"/>
      <c r="HYD105" s="305"/>
      <c r="HYE105" s="305"/>
      <c r="HYF105" s="305"/>
      <c r="HYG105" s="305"/>
      <c r="HYH105" s="305"/>
      <c r="HYI105" s="305"/>
      <c r="HYJ105" s="305"/>
      <c r="HYK105" s="305"/>
      <c r="HYL105" s="305"/>
      <c r="HYM105" s="305"/>
      <c r="HYN105" s="305"/>
      <c r="HYO105" s="305"/>
      <c r="HYP105" s="305"/>
      <c r="HYQ105" s="305"/>
      <c r="HYR105" s="305"/>
      <c r="HYS105" s="305"/>
      <c r="HYT105" s="305"/>
      <c r="HYU105" s="305"/>
      <c r="HYV105" s="305"/>
      <c r="HYW105" s="305"/>
      <c r="HYX105" s="305"/>
      <c r="HYY105" s="305"/>
      <c r="HYZ105" s="305"/>
      <c r="HZA105" s="305"/>
      <c r="HZB105" s="305"/>
      <c r="HZC105" s="305"/>
      <c r="HZD105" s="305"/>
      <c r="HZE105" s="305"/>
      <c r="HZF105" s="305"/>
      <c r="HZG105" s="305"/>
      <c r="HZH105" s="305"/>
      <c r="HZI105" s="305"/>
      <c r="HZJ105" s="305"/>
      <c r="HZK105" s="305"/>
      <c r="HZL105" s="305"/>
      <c r="HZM105" s="305"/>
      <c r="HZN105" s="305"/>
      <c r="HZO105" s="305"/>
      <c r="HZP105" s="305"/>
      <c r="HZQ105" s="305"/>
      <c r="HZR105" s="305"/>
      <c r="HZS105" s="305"/>
      <c r="HZT105" s="305"/>
      <c r="HZU105" s="305"/>
      <c r="HZV105" s="305"/>
      <c r="HZW105" s="305"/>
      <c r="HZX105" s="305"/>
      <c r="HZY105" s="305"/>
      <c r="HZZ105" s="305"/>
      <c r="IAA105" s="305"/>
      <c r="IAB105" s="305"/>
      <c r="IAC105" s="305"/>
      <c r="IAD105" s="305"/>
      <c r="IAE105" s="305"/>
      <c r="IAF105" s="305"/>
      <c r="IAG105" s="305"/>
      <c r="IAH105" s="305"/>
      <c r="IAI105" s="305"/>
      <c r="IAJ105" s="305"/>
      <c r="IAK105" s="305"/>
      <c r="IAL105" s="305"/>
      <c r="IAM105" s="305"/>
      <c r="IAN105" s="305"/>
      <c r="IAO105" s="305"/>
      <c r="IAP105" s="305"/>
      <c r="IAQ105" s="305"/>
      <c r="IAR105" s="305"/>
      <c r="IAS105" s="305"/>
      <c r="IAT105" s="305"/>
      <c r="IAU105" s="305"/>
      <c r="IAV105" s="305"/>
      <c r="IAW105" s="305"/>
      <c r="IAX105" s="305"/>
      <c r="IAY105" s="305"/>
      <c r="IAZ105" s="305"/>
      <c r="IBA105" s="305"/>
      <c r="IBB105" s="305"/>
      <c r="IBC105" s="305"/>
      <c r="IBD105" s="305"/>
      <c r="IBE105" s="305"/>
      <c r="IBF105" s="305"/>
      <c r="IBG105" s="305"/>
      <c r="IBH105" s="305"/>
      <c r="IBI105" s="305"/>
      <c r="IBJ105" s="305"/>
      <c r="IBK105" s="305"/>
      <c r="IBL105" s="305"/>
      <c r="IBM105" s="305"/>
      <c r="IBN105" s="305"/>
      <c r="IBO105" s="305"/>
      <c r="IBP105" s="305"/>
      <c r="IBQ105" s="305"/>
      <c r="IBR105" s="305"/>
      <c r="IBS105" s="305"/>
      <c r="IBT105" s="305"/>
      <c r="IBU105" s="305"/>
      <c r="IBV105" s="305"/>
      <c r="IBW105" s="305"/>
      <c r="IBX105" s="305"/>
      <c r="IBY105" s="305"/>
      <c r="IBZ105" s="305"/>
      <c r="ICA105" s="305"/>
      <c r="ICB105" s="305"/>
      <c r="ICC105" s="305"/>
      <c r="ICD105" s="305"/>
      <c r="ICE105" s="305"/>
      <c r="ICF105" s="305"/>
      <c r="ICG105" s="305"/>
      <c r="ICH105" s="305"/>
      <c r="ICI105" s="305"/>
      <c r="ICJ105" s="305"/>
      <c r="ICK105" s="305"/>
      <c r="ICL105" s="305"/>
      <c r="ICM105" s="305"/>
      <c r="ICN105" s="305"/>
      <c r="ICO105" s="305"/>
      <c r="ICP105" s="305"/>
      <c r="ICQ105" s="305"/>
      <c r="ICR105" s="305"/>
      <c r="ICS105" s="305"/>
      <c r="ICT105" s="305"/>
      <c r="ICU105" s="305"/>
      <c r="ICV105" s="305"/>
      <c r="ICW105" s="305"/>
      <c r="ICX105" s="305"/>
      <c r="ICY105" s="305"/>
      <c r="ICZ105" s="305"/>
      <c r="IDA105" s="305"/>
      <c r="IDB105" s="305"/>
      <c r="IDC105" s="305"/>
      <c r="IDD105" s="305"/>
      <c r="IDE105" s="305"/>
      <c r="IDF105" s="305"/>
      <c r="IDG105" s="305"/>
      <c r="IDH105" s="305"/>
      <c r="IDI105" s="305"/>
      <c r="IDJ105" s="305"/>
      <c r="IDK105" s="305"/>
      <c r="IDL105" s="305"/>
      <c r="IDM105" s="305"/>
      <c r="IDN105" s="305"/>
      <c r="IDO105" s="305"/>
      <c r="IDP105" s="305"/>
      <c r="IDQ105" s="305"/>
      <c r="IDR105" s="305"/>
      <c r="IDS105" s="305"/>
      <c r="IDT105" s="305"/>
      <c r="IDU105" s="305"/>
      <c r="IDV105" s="305"/>
      <c r="IDW105" s="305"/>
      <c r="IDX105" s="305"/>
      <c r="IDY105" s="305"/>
      <c r="IDZ105" s="305"/>
      <c r="IEA105" s="305"/>
      <c r="IEB105" s="305"/>
      <c r="IEC105" s="305"/>
      <c r="IED105" s="305"/>
      <c r="IEE105" s="305"/>
      <c r="IEF105" s="305"/>
      <c r="IEG105" s="305"/>
      <c r="IEH105" s="305"/>
      <c r="IEI105" s="305"/>
      <c r="IEJ105" s="305"/>
      <c r="IEK105" s="305"/>
      <c r="IEL105" s="305"/>
      <c r="IEM105" s="305"/>
      <c r="IEN105" s="305"/>
      <c r="IEO105" s="305"/>
      <c r="IEP105" s="305"/>
      <c r="IEQ105" s="305"/>
      <c r="IER105" s="305"/>
      <c r="IES105" s="305"/>
      <c r="IET105" s="305"/>
      <c r="IEU105" s="305"/>
      <c r="IEV105" s="305"/>
      <c r="IEW105" s="305"/>
      <c r="IEX105" s="305"/>
      <c r="IEY105" s="305"/>
      <c r="IEZ105" s="305"/>
      <c r="IFA105" s="305"/>
      <c r="IFB105" s="305"/>
      <c r="IFC105" s="305"/>
      <c r="IFD105" s="305"/>
      <c r="IFE105" s="305"/>
      <c r="IFF105" s="305"/>
      <c r="IFG105" s="305"/>
      <c r="IFH105" s="305"/>
      <c r="IFI105" s="305"/>
      <c r="IFJ105" s="305"/>
      <c r="IFK105" s="305"/>
      <c r="IFL105" s="305"/>
      <c r="IFM105" s="305"/>
      <c r="IFN105" s="305"/>
      <c r="IFO105" s="305"/>
      <c r="IFP105" s="305"/>
      <c r="IFQ105" s="305"/>
      <c r="IFR105" s="305"/>
      <c r="IFS105" s="305"/>
      <c r="IFT105" s="305"/>
      <c r="IFU105" s="305"/>
      <c r="IFV105" s="305"/>
      <c r="IFW105" s="305"/>
      <c r="IFX105" s="305"/>
      <c r="IFY105" s="305"/>
      <c r="IFZ105" s="305"/>
      <c r="IGA105" s="305"/>
      <c r="IGB105" s="305"/>
      <c r="IGC105" s="305"/>
      <c r="IGD105" s="305"/>
      <c r="IGE105" s="305"/>
      <c r="IGF105" s="305"/>
      <c r="IGG105" s="305"/>
      <c r="IGH105" s="305"/>
      <c r="IGI105" s="305"/>
      <c r="IGJ105" s="305"/>
      <c r="IGK105" s="305"/>
      <c r="IGL105" s="305"/>
      <c r="IGM105" s="305"/>
      <c r="IGN105" s="305"/>
      <c r="IGO105" s="305"/>
      <c r="IGP105" s="305"/>
      <c r="IGQ105" s="305"/>
      <c r="IGR105" s="305"/>
      <c r="IGS105" s="305"/>
      <c r="IGT105" s="305"/>
      <c r="IGU105" s="305"/>
      <c r="IGV105" s="305"/>
      <c r="IGW105" s="305"/>
      <c r="IGX105" s="305"/>
      <c r="IGY105" s="305"/>
      <c r="IGZ105" s="305"/>
      <c r="IHA105" s="305"/>
      <c r="IHB105" s="305"/>
      <c r="IHC105" s="305"/>
      <c r="IHD105" s="305"/>
      <c r="IHE105" s="305"/>
      <c r="IHF105" s="305"/>
      <c r="IHG105" s="305"/>
      <c r="IHH105" s="305"/>
      <c r="IHI105" s="305"/>
      <c r="IHJ105" s="305"/>
      <c r="IHK105" s="305"/>
      <c r="IHL105" s="305"/>
      <c r="IHM105" s="305"/>
      <c r="IHN105" s="305"/>
      <c r="IHO105" s="305"/>
      <c r="IHP105" s="305"/>
      <c r="IHQ105" s="305"/>
      <c r="IHR105" s="305"/>
      <c r="IHS105" s="305"/>
      <c r="IHT105" s="305"/>
      <c r="IHU105" s="305"/>
      <c r="IHV105" s="305"/>
      <c r="IHW105" s="305"/>
      <c r="IHX105" s="305"/>
      <c r="IHY105" s="305"/>
      <c r="IHZ105" s="305"/>
      <c r="IIA105" s="305"/>
      <c r="IIB105" s="305"/>
      <c r="IIC105" s="305"/>
      <c r="IID105" s="305"/>
      <c r="IIE105" s="305"/>
      <c r="IIF105" s="305"/>
      <c r="IIG105" s="305"/>
      <c r="IIH105" s="305"/>
      <c r="III105" s="305"/>
      <c r="IIJ105" s="305"/>
      <c r="IIK105" s="305"/>
      <c r="IIL105" s="305"/>
      <c r="IIM105" s="305"/>
      <c r="IIN105" s="305"/>
      <c r="IIO105" s="305"/>
      <c r="IIP105" s="305"/>
      <c r="IIQ105" s="305"/>
      <c r="IIR105" s="305"/>
      <c r="IIS105" s="305"/>
      <c r="IIT105" s="305"/>
      <c r="IIU105" s="305"/>
      <c r="IIV105" s="305"/>
      <c r="IIW105" s="305"/>
      <c r="IIX105" s="305"/>
      <c r="IIY105" s="305"/>
      <c r="IIZ105" s="305"/>
      <c r="IJA105" s="305"/>
      <c r="IJB105" s="305"/>
      <c r="IJC105" s="305"/>
      <c r="IJD105" s="305"/>
      <c r="IJE105" s="305"/>
      <c r="IJF105" s="305"/>
      <c r="IJG105" s="305"/>
      <c r="IJH105" s="305"/>
      <c r="IJI105" s="305"/>
      <c r="IJJ105" s="305"/>
      <c r="IJK105" s="305"/>
      <c r="IJL105" s="305"/>
      <c r="IJM105" s="305"/>
      <c r="IJN105" s="305"/>
      <c r="IJO105" s="305"/>
      <c r="IJP105" s="305"/>
      <c r="IJQ105" s="305"/>
      <c r="IJR105" s="305"/>
      <c r="IJS105" s="305"/>
      <c r="IJT105" s="305"/>
      <c r="IJU105" s="305"/>
      <c r="IJV105" s="305"/>
      <c r="IJW105" s="305"/>
      <c r="IJX105" s="305"/>
      <c r="IJY105" s="305"/>
      <c r="IJZ105" s="305"/>
      <c r="IKA105" s="305"/>
      <c r="IKB105" s="305"/>
      <c r="IKC105" s="305"/>
      <c r="IKD105" s="305"/>
      <c r="IKE105" s="305"/>
      <c r="IKF105" s="305"/>
      <c r="IKG105" s="305"/>
      <c r="IKH105" s="305"/>
      <c r="IKI105" s="305"/>
      <c r="IKJ105" s="305"/>
      <c r="IKK105" s="305"/>
      <c r="IKL105" s="305"/>
      <c r="IKM105" s="305"/>
      <c r="IKN105" s="305"/>
      <c r="IKO105" s="305"/>
      <c r="IKP105" s="305"/>
      <c r="IKQ105" s="305"/>
      <c r="IKR105" s="305"/>
      <c r="IKS105" s="305"/>
      <c r="IKT105" s="305"/>
      <c r="IKU105" s="305"/>
      <c r="IKV105" s="305"/>
      <c r="IKW105" s="305"/>
      <c r="IKX105" s="305"/>
      <c r="IKY105" s="305"/>
      <c r="IKZ105" s="305"/>
      <c r="ILA105" s="305"/>
      <c r="ILB105" s="305"/>
      <c r="ILC105" s="305"/>
      <c r="ILD105" s="305"/>
      <c r="ILE105" s="305"/>
      <c r="ILF105" s="305"/>
      <c r="ILG105" s="305"/>
      <c r="ILH105" s="305"/>
      <c r="ILI105" s="305"/>
      <c r="ILJ105" s="305"/>
      <c r="ILK105" s="305"/>
      <c r="ILL105" s="305"/>
      <c r="ILM105" s="305"/>
      <c r="ILN105" s="305"/>
      <c r="ILO105" s="305"/>
      <c r="ILP105" s="305"/>
      <c r="ILQ105" s="305"/>
      <c r="ILR105" s="305"/>
      <c r="ILS105" s="305"/>
      <c r="ILT105" s="305"/>
      <c r="ILU105" s="305"/>
      <c r="ILV105" s="305"/>
      <c r="ILW105" s="305"/>
      <c r="ILX105" s="305"/>
      <c r="ILY105" s="305"/>
      <c r="ILZ105" s="305"/>
      <c r="IMA105" s="305"/>
      <c r="IMB105" s="305"/>
      <c r="IMC105" s="305"/>
      <c r="IMD105" s="305"/>
      <c r="IME105" s="305"/>
      <c r="IMF105" s="305"/>
      <c r="IMG105" s="305"/>
      <c r="IMH105" s="305"/>
      <c r="IMI105" s="305"/>
      <c r="IMJ105" s="305"/>
      <c r="IMK105" s="305"/>
      <c r="IML105" s="305"/>
      <c r="IMM105" s="305"/>
      <c r="IMN105" s="305"/>
      <c r="IMO105" s="305"/>
      <c r="IMP105" s="305"/>
      <c r="IMQ105" s="305"/>
      <c r="IMR105" s="305"/>
      <c r="IMS105" s="305"/>
      <c r="IMT105" s="305"/>
      <c r="IMU105" s="305"/>
      <c r="IMV105" s="305"/>
      <c r="IMW105" s="305"/>
      <c r="IMX105" s="305"/>
      <c r="IMY105" s="305"/>
      <c r="IMZ105" s="305"/>
      <c r="INA105" s="305"/>
      <c r="INB105" s="305"/>
      <c r="INC105" s="305"/>
      <c r="IND105" s="305"/>
      <c r="INE105" s="305"/>
      <c r="INF105" s="305"/>
      <c r="ING105" s="305"/>
      <c r="INH105" s="305"/>
      <c r="INI105" s="305"/>
      <c r="INJ105" s="305"/>
      <c r="INK105" s="305"/>
      <c r="INL105" s="305"/>
      <c r="INM105" s="305"/>
      <c r="INN105" s="305"/>
      <c r="INO105" s="305"/>
      <c r="INP105" s="305"/>
      <c r="INQ105" s="305"/>
      <c r="INR105" s="305"/>
      <c r="INS105" s="305"/>
      <c r="INT105" s="305"/>
      <c r="INU105" s="305"/>
      <c r="INV105" s="305"/>
      <c r="INW105" s="305"/>
      <c r="INX105" s="305"/>
      <c r="INY105" s="305"/>
      <c r="INZ105" s="305"/>
      <c r="IOA105" s="305"/>
      <c r="IOB105" s="305"/>
      <c r="IOC105" s="305"/>
      <c r="IOD105" s="305"/>
      <c r="IOE105" s="305"/>
      <c r="IOF105" s="305"/>
      <c r="IOG105" s="305"/>
      <c r="IOH105" s="305"/>
      <c r="IOI105" s="305"/>
      <c r="IOJ105" s="305"/>
      <c r="IOK105" s="305"/>
      <c r="IOL105" s="305"/>
      <c r="IOM105" s="305"/>
      <c r="ION105" s="305"/>
      <c r="IOO105" s="305"/>
      <c r="IOP105" s="305"/>
      <c r="IOQ105" s="305"/>
      <c r="IOR105" s="305"/>
      <c r="IOS105" s="305"/>
      <c r="IOT105" s="305"/>
      <c r="IOU105" s="305"/>
      <c r="IOV105" s="305"/>
      <c r="IOW105" s="305"/>
      <c r="IOX105" s="305"/>
      <c r="IOY105" s="305"/>
      <c r="IOZ105" s="305"/>
      <c r="IPA105" s="305"/>
      <c r="IPB105" s="305"/>
      <c r="IPC105" s="305"/>
      <c r="IPD105" s="305"/>
      <c r="IPE105" s="305"/>
      <c r="IPF105" s="305"/>
      <c r="IPG105" s="305"/>
      <c r="IPH105" s="305"/>
      <c r="IPI105" s="305"/>
      <c r="IPJ105" s="305"/>
      <c r="IPK105" s="305"/>
      <c r="IPL105" s="305"/>
      <c r="IPM105" s="305"/>
      <c r="IPN105" s="305"/>
      <c r="IPO105" s="305"/>
      <c r="IPP105" s="305"/>
      <c r="IPQ105" s="305"/>
      <c r="IPR105" s="305"/>
      <c r="IPS105" s="305"/>
      <c r="IPT105" s="305"/>
      <c r="IPU105" s="305"/>
      <c r="IPV105" s="305"/>
      <c r="IPW105" s="305"/>
      <c r="IPX105" s="305"/>
      <c r="IPY105" s="305"/>
      <c r="IPZ105" s="305"/>
      <c r="IQA105" s="305"/>
      <c r="IQB105" s="305"/>
      <c r="IQC105" s="305"/>
      <c r="IQD105" s="305"/>
      <c r="IQE105" s="305"/>
      <c r="IQF105" s="305"/>
      <c r="IQG105" s="305"/>
      <c r="IQH105" s="305"/>
      <c r="IQI105" s="305"/>
      <c r="IQJ105" s="305"/>
      <c r="IQK105" s="305"/>
      <c r="IQL105" s="305"/>
      <c r="IQM105" s="305"/>
      <c r="IQN105" s="305"/>
      <c r="IQO105" s="305"/>
      <c r="IQP105" s="305"/>
      <c r="IQQ105" s="305"/>
      <c r="IQR105" s="305"/>
      <c r="IQS105" s="305"/>
      <c r="IQT105" s="305"/>
      <c r="IQU105" s="305"/>
      <c r="IQV105" s="305"/>
      <c r="IQW105" s="305"/>
      <c r="IQX105" s="305"/>
      <c r="IQY105" s="305"/>
      <c r="IQZ105" s="305"/>
      <c r="IRA105" s="305"/>
      <c r="IRB105" s="305"/>
      <c r="IRC105" s="305"/>
      <c r="IRD105" s="305"/>
      <c r="IRE105" s="305"/>
      <c r="IRF105" s="305"/>
      <c r="IRG105" s="305"/>
      <c r="IRH105" s="305"/>
      <c r="IRI105" s="305"/>
      <c r="IRJ105" s="305"/>
      <c r="IRK105" s="305"/>
      <c r="IRL105" s="305"/>
      <c r="IRM105" s="305"/>
      <c r="IRN105" s="305"/>
      <c r="IRO105" s="305"/>
      <c r="IRP105" s="305"/>
      <c r="IRQ105" s="305"/>
      <c r="IRR105" s="305"/>
      <c r="IRS105" s="305"/>
      <c r="IRT105" s="305"/>
      <c r="IRU105" s="305"/>
      <c r="IRV105" s="305"/>
      <c r="IRW105" s="305"/>
      <c r="IRX105" s="305"/>
      <c r="IRY105" s="305"/>
      <c r="IRZ105" s="305"/>
      <c r="ISA105" s="305"/>
      <c r="ISB105" s="305"/>
      <c r="ISC105" s="305"/>
      <c r="ISD105" s="305"/>
      <c r="ISE105" s="305"/>
      <c r="ISF105" s="305"/>
      <c r="ISG105" s="305"/>
      <c r="ISH105" s="305"/>
      <c r="ISI105" s="305"/>
      <c r="ISJ105" s="305"/>
      <c r="ISK105" s="305"/>
      <c r="ISL105" s="305"/>
      <c r="ISM105" s="305"/>
      <c r="ISN105" s="305"/>
      <c r="ISO105" s="305"/>
      <c r="ISP105" s="305"/>
      <c r="ISQ105" s="305"/>
      <c r="ISR105" s="305"/>
      <c r="ISS105" s="305"/>
      <c r="IST105" s="305"/>
      <c r="ISU105" s="305"/>
      <c r="ISV105" s="305"/>
      <c r="ISW105" s="305"/>
      <c r="ISX105" s="305"/>
      <c r="ISY105" s="305"/>
      <c r="ISZ105" s="305"/>
      <c r="ITA105" s="305"/>
      <c r="ITB105" s="305"/>
      <c r="ITC105" s="305"/>
      <c r="ITD105" s="305"/>
      <c r="ITE105" s="305"/>
      <c r="ITF105" s="305"/>
      <c r="ITG105" s="305"/>
      <c r="ITH105" s="305"/>
      <c r="ITI105" s="305"/>
      <c r="ITJ105" s="305"/>
      <c r="ITK105" s="305"/>
      <c r="ITL105" s="305"/>
      <c r="ITM105" s="305"/>
      <c r="ITN105" s="305"/>
      <c r="ITO105" s="305"/>
      <c r="ITP105" s="305"/>
      <c r="ITQ105" s="305"/>
      <c r="ITR105" s="305"/>
      <c r="ITS105" s="305"/>
      <c r="ITT105" s="305"/>
      <c r="ITU105" s="305"/>
      <c r="ITV105" s="305"/>
      <c r="ITW105" s="305"/>
      <c r="ITX105" s="305"/>
      <c r="ITY105" s="305"/>
      <c r="ITZ105" s="305"/>
      <c r="IUA105" s="305"/>
      <c r="IUB105" s="305"/>
      <c r="IUC105" s="305"/>
      <c r="IUD105" s="305"/>
      <c r="IUE105" s="305"/>
      <c r="IUF105" s="305"/>
      <c r="IUG105" s="305"/>
      <c r="IUH105" s="305"/>
      <c r="IUI105" s="305"/>
      <c r="IUJ105" s="305"/>
      <c r="IUK105" s="305"/>
      <c r="IUL105" s="305"/>
      <c r="IUM105" s="305"/>
      <c r="IUN105" s="305"/>
      <c r="IUO105" s="305"/>
      <c r="IUP105" s="305"/>
      <c r="IUQ105" s="305"/>
      <c r="IUR105" s="305"/>
      <c r="IUS105" s="305"/>
      <c r="IUT105" s="305"/>
      <c r="IUU105" s="305"/>
      <c r="IUV105" s="305"/>
      <c r="IUW105" s="305"/>
      <c r="IUX105" s="305"/>
      <c r="IUY105" s="305"/>
      <c r="IUZ105" s="305"/>
      <c r="IVA105" s="305"/>
      <c r="IVB105" s="305"/>
      <c r="IVC105" s="305"/>
      <c r="IVD105" s="305"/>
      <c r="IVE105" s="305"/>
      <c r="IVF105" s="305"/>
      <c r="IVG105" s="305"/>
      <c r="IVH105" s="305"/>
      <c r="IVI105" s="305"/>
      <c r="IVJ105" s="305"/>
      <c r="IVK105" s="305"/>
      <c r="IVL105" s="305"/>
      <c r="IVM105" s="305"/>
      <c r="IVN105" s="305"/>
      <c r="IVO105" s="305"/>
      <c r="IVP105" s="305"/>
      <c r="IVQ105" s="305"/>
      <c r="IVR105" s="305"/>
      <c r="IVS105" s="305"/>
      <c r="IVT105" s="305"/>
      <c r="IVU105" s="305"/>
      <c r="IVV105" s="305"/>
      <c r="IVW105" s="305"/>
      <c r="IVX105" s="305"/>
      <c r="IVY105" s="305"/>
      <c r="IVZ105" s="305"/>
      <c r="IWA105" s="305"/>
      <c r="IWB105" s="305"/>
      <c r="IWC105" s="305"/>
      <c r="IWD105" s="305"/>
      <c r="IWE105" s="305"/>
      <c r="IWF105" s="305"/>
      <c r="IWG105" s="305"/>
      <c r="IWH105" s="305"/>
      <c r="IWI105" s="305"/>
      <c r="IWJ105" s="305"/>
      <c r="IWK105" s="305"/>
      <c r="IWL105" s="305"/>
      <c r="IWM105" s="305"/>
      <c r="IWN105" s="305"/>
      <c r="IWO105" s="305"/>
      <c r="IWP105" s="305"/>
      <c r="IWQ105" s="305"/>
      <c r="IWR105" s="305"/>
      <c r="IWS105" s="305"/>
      <c r="IWT105" s="305"/>
      <c r="IWU105" s="305"/>
      <c r="IWV105" s="305"/>
      <c r="IWW105" s="305"/>
      <c r="IWX105" s="305"/>
      <c r="IWY105" s="305"/>
      <c r="IWZ105" s="305"/>
      <c r="IXA105" s="305"/>
      <c r="IXB105" s="305"/>
      <c r="IXC105" s="305"/>
      <c r="IXD105" s="305"/>
      <c r="IXE105" s="305"/>
      <c r="IXF105" s="305"/>
      <c r="IXG105" s="305"/>
      <c r="IXH105" s="305"/>
      <c r="IXI105" s="305"/>
      <c r="IXJ105" s="305"/>
      <c r="IXK105" s="305"/>
      <c r="IXL105" s="305"/>
      <c r="IXM105" s="305"/>
      <c r="IXN105" s="305"/>
      <c r="IXO105" s="305"/>
      <c r="IXP105" s="305"/>
      <c r="IXQ105" s="305"/>
      <c r="IXR105" s="305"/>
      <c r="IXS105" s="305"/>
      <c r="IXT105" s="305"/>
      <c r="IXU105" s="305"/>
      <c r="IXV105" s="305"/>
      <c r="IXW105" s="305"/>
      <c r="IXX105" s="305"/>
      <c r="IXY105" s="305"/>
      <c r="IXZ105" s="305"/>
      <c r="IYA105" s="305"/>
      <c r="IYB105" s="305"/>
      <c r="IYC105" s="305"/>
      <c r="IYD105" s="305"/>
      <c r="IYE105" s="305"/>
      <c r="IYF105" s="305"/>
      <c r="IYG105" s="305"/>
      <c r="IYH105" s="305"/>
      <c r="IYI105" s="305"/>
      <c r="IYJ105" s="305"/>
      <c r="IYK105" s="305"/>
      <c r="IYL105" s="305"/>
      <c r="IYM105" s="305"/>
      <c r="IYN105" s="305"/>
      <c r="IYO105" s="305"/>
      <c r="IYP105" s="305"/>
      <c r="IYQ105" s="305"/>
      <c r="IYR105" s="305"/>
      <c r="IYS105" s="305"/>
      <c r="IYT105" s="305"/>
      <c r="IYU105" s="305"/>
      <c r="IYV105" s="305"/>
      <c r="IYW105" s="305"/>
      <c r="IYX105" s="305"/>
      <c r="IYY105" s="305"/>
      <c r="IYZ105" s="305"/>
      <c r="IZA105" s="305"/>
      <c r="IZB105" s="305"/>
      <c r="IZC105" s="305"/>
      <c r="IZD105" s="305"/>
      <c r="IZE105" s="305"/>
      <c r="IZF105" s="305"/>
      <c r="IZG105" s="305"/>
      <c r="IZH105" s="305"/>
      <c r="IZI105" s="305"/>
      <c r="IZJ105" s="305"/>
      <c r="IZK105" s="305"/>
      <c r="IZL105" s="305"/>
      <c r="IZM105" s="305"/>
      <c r="IZN105" s="305"/>
      <c r="IZO105" s="305"/>
      <c r="IZP105" s="305"/>
      <c r="IZQ105" s="305"/>
      <c r="IZR105" s="305"/>
      <c r="IZS105" s="305"/>
      <c r="IZT105" s="305"/>
      <c r="IZU105" s="305"/>
      <c r="IZV105" s="305"/>
      <c r="IZW105" s="305"/>
      <c r="IZX105" s="305"/>
      <c r="IZY105" s="305"/>
      <c r="IZZ105" s="305"/>
      <c r="JAA105" s="305"/>
      <c r="JAB105" s="305"/>
      <c r="JAC105" s="305"/>
      <c r="JAD105" s="305"/>
      <c r="JAE105" s="305"/>
      <c r="JAF105" s="305"/>
      <c r="JAG105" s="305"/>
      <c r="JAH105" s="305"/>
      <c r="JAI105" s="305"/>
      <c r="JAJ105" s="305"/>
      <c r="JAK105" s="305"/>
      <c r="JAL105" s="305"/>
      <c r="JAM105" s="305"/>
      <c r="JAN105" s="305"/>
      <c r="JAO105" s="305"/>
      <c r="JAP105" s="305"/>
      <c r="JAQ105" s="305"/>
      <c r="JAR105" s="305"/>
      <c r="JAS105" s="305"/>
      <c r="JAT105" s="305"/>
      <c r="JAU105" s="305"/>
      <c r="JAV105" s="305"/>
      <c r="JAW105" s="305"/>
      <c r="JAX105" s="305"/>
      <c r="JAY105" s="305"/>
      <c r="JAZ105" s="305"/>
      <c r="JBA105" s="305"/>
      <c r="JBB105" s="305"/>
      <c r="JBC105" s="305"/>
      <c r="JBD105" s="305"/>
      <c r="JBE105" s="305"/>
      <c r="JBF105" s="305"/>
      <c r="JBG105" s="305"/>
      <c r="JBH105" s="305"/>
      <c r="JBI105" s="305"/>
      <c r="JBJ105" s="305"/>
      <c r="JBK105" s="305"/>
      <c r="JBL105" s="305"/>
      <c r="JBM105" s="305"/>
      <c r="JBN105" s="305"/>
      <c r="JBO105" s="305"/>
      <c r="JBP105" s="305"/>
      <c r="JBQ105" s="305"/>
      <c r="JBR105" s="305"/>
      <c r="JBS105" s="305"/>
      <c r="JBT105" s="305"/>
      <c r="JBU105" s="305"/>
      <c r="JBV105" s="305"/>
      <c r="JBW105" s="305"/>
      <c r="JBX105" s="305"/>
      <c r="JBY105" s="305"/>
      <c r="JBZ105" s="305"/>
      <c r="JCA105" s="305"/>
      <c r="JCB105" s="305"/>
      <c r="JCC105" s="305"/>
      <c r="JCD105" s="305"/>
      <c r="JCE105" s="305"/>
      <c r="JCF105" s="305"/>
      <c r="JCG105" s="305"/>
      <c r="JCH105" s="305"/>
      <c r="JCI105" s="305"/>
      <c r="JCJ105" s="305"/>
      <c r="JCK105" s="305"/>
      <c r="JCL105" s="305"/>
      <c r="JCM105" s="305"/>
      <c r="JCN105" s="305"/>
      <c r="JCO105" s="305"/>
      <c r="JCP105" s="305"/>
      <c r="JCQ105" s="305"/>
      <c r="JCR105" s="305"/>
      <c r="JCS105" s="305"/>
      <c r="JCT105" s="305"/>
      <c r="JCU105" s="305"/>
      <c r="JCV105" s="305"/>
      <c r="JCW105" s="305"/>
      <c r="JCX105" s="305"/>
      <c r="JCY105" s="305"/>
      <c r="JCZ105" s="305"/>
      <c r="JDA105" s="305"/>
      <c r="JDB105" s="305"/>
      <c r="JDC105" s="305"/>
      <c r="JDD105" s="305"/>
      <c r="JDE105" s="305"/>
      <c r="JDF105" s="305"/>
      <c r="JDG105" s="305"/>
      <c r="JDH105" s="305"/>
      <c r="JDI105" s="305"/>
      <c r="JDJ105" s="305"/>
      <c r="JDK105" s="305"/>
      <c r="JDL105" s="305"/>
      <c r="JDM105" s="305"/>
      <c r="JDN105" s="305"/>
      <c r="JDO105" s="305"/>
      <c r="JDP105" s="305"/>
      <c r="JDQ105" s="305"/>
      <c r="JDR105" s="305"/>
      <c r="JDS105" s="305"/>
      <c r="JDT105" s="305"/>
      <c r="JDU105" s="305"/>
      <c r="JDV105" s="305"/>
      <c r="JDW105" s="305"/>
      <c r="JDX105" s="305"/>
      <c r="JDY105" s="305"/>
      <c r="JDZ105" s="305"/>
      <c r="JEA105" s="305"/>
      <c r="JEB105" s="305"/>
      <c r="JEC105" s="305"/>
      <c r="JED105" s="305"/>
      <c r="JEE105" s="305"/>
      <c r="JEF105" s="305"/>
      <c r="JEG105" s="305"/>
      <c r="JEH105" s="305"/>
      <c r="JEI105" s="305"/>
      <c r="JEJ105" s="305"/>
      <c r="JEK105" s="305"/>
      <c r="JEL105" s="305"/>
      <c r="JEM105" s="305"/>
      <c r="JEN105" s="305"/>
      <c r="JEO105" s="305"/>
      <c r="JEP105" s="305"/>
      <c r="JEQ105" s="305"/>
      <c r="JER105" s="305"/>
      <c r="JES105" s="305"/>
      <c r="JET105" s="305"/>
      <c r="JEU105" s="305"/>
      <c r="JEV105" s="305"/>
      <c r="JEW105" s="305"/>
      <c r="JEX105" s="305"/>
      <c r="JEY105" s="305"/>
      <c r="JEZ105" s="305"/>
      <c r="JFA105" s="305"/>
      <c r="JFB105" s="305"/>
      <c r="JFC105" s="305"/>
      <c r="JFD105" s="305"/>
      <c r="JFE105" s="305"/>
      <c r="JFF105" s="305"/>
      <c r="JFG105" s="305"/>
      <c r="JFH105" s="305"/>
      <c r="JFI105" s="305"/>
      <c r="JFJ105" s="305"/>
      <c r="JFK105" s="305"/>
      <c r="JFL105" s="305"/>
      <c r="JFM105" s="305"/>
      <c r="JFN105" s="305"/>
      <c r="JFO105" s="305"/>
      <c r="JFP105" s="305"/>
      <c r="JFQ105" s="305"/>
      <c r="JFR105" s="305"/>
      <c r="JFS105" s="305"/>
      <c r="JFT105" s="305"/>
      <c r="JFU105" s="305"/>
      <c r="JFV105" s="305"/>
      <c r="JFW105" s="305"/>
      <c r="JFX105" s="305"/>
      <c r="JFY105" s="305"/>
      <c r="JFZ105" s="305"/>
      <c r="JGA105" s="305"/>
      <c r="JGB105" s="305"/>
      <c r="JGC105" s="305"/>
      <c r="JGD105" s="305"/>
      <c r="JGE105" s="305"/>
      <c r="JGF105" s="305"/>
      <c r="JGG105" s="305"/>
      <c r="JGH105" s="305"/>
      <c r="JGI105" s="305"/>
      <c r="JGJ105" s="305"/>
      <c r="JGK105" s="305"/>
      <c r="JGL105" s="305"/>
      <c r="JGM105" s="305"/>
      <c r="JGN105" s="305"/>
      <c r="JGO105" s="305"/>
      <c r="JGP105" s="305"/>
      <c r="JGQ105" s="305"/>
      <c r="JGR105" s="305"/>
      <c r="JGS105" s="305"/>
      <c r="JGT105" s="305"/>
      <c r="JGU105" s="305"/>
      <c r="JGV105" s="305"/>
      <c r="JGW105" s="305"/>
      <c r="JGX105" s="305"/>
      <c r="JGY105" s="305"/>
      <c r="JGZ105" s="305"/>
      <c r="JHA105" s="305"/>
      <c r="JHB105" s="305"/>
      <c r="JHC105" s="305"/>
      <c r="JHD105" s="305"/>
      <c r="JHE105" s="305"/>
      <c r="JHF105" s="305"/>
      <c r="JHG105" s="305"/>
      <c r="JHH105" s="305"/>
      <c r="JHI105" s="305"/>
      <c r="JHJ105" s="305"/>
      <c r="JHK105" s="305"/>
      <c r="JHL105" s="305"/>
      <c r="JHM105" s="305"/>
      <c r="JHN105" s="305"/>
      <c r="JHO105" s="305"/>
      <c r="JHP105" s="305"/>
      <c r="JHQ105" s="305"/>
      <c r="JHR105" s="305"/>
      <c r="JHS105" s="305"/>
      <c r="JHT105" s="305"/>
      <c r="JHU105" s="305"/>
      <c r="JHV105" s="305"/>
      <c r="JHW105" s="305"/>
      <c r="JHX105" s="305"/>
      <c r="JHY105" s="305"/>
      <c r="JHZ105" s="305"/>
      <c r="JIA105" s="305"/>
      <c r="JIB105" s="305"/>
      <c r="JIC105" s="305"/>
      <c r="JID105" s="305"/>
      <c r="JIE105" s="305"/>
      <c r="JIF105" s="305"/>
      <c r="JIG105" s="305"/>
      <c r="JIH105" s="305"/>
      <c r="JII105" s="305"/>
      <c r="JIJ105" s="305"/>
      <c r="JIK105" s="305"/>
      <c r="JIL105" s="305"/>
      <c r="JIM105" s="305"/>
      <c r="JIN105" s="305"/>
      <c r="JIO105" s="305"/>
      <c r="JIP105" s="305"/>
      <c r="JIQ105" s="305"/>
      <c r="JIR105" s="305"/>
      <c r="JIS105" s="305"/>
      <c r="JIT105" s="305"/>
      <c r="JIU105" s="305"/>
      <c r="JIV105" s="305"/>
      <c r="JIW105" s="305"/>
      <c r="JIX105" s="305"/>
      <c r="JIY105" s="305"/>
      <c r="JIZ105" s="305"/>
      <c r="JJA105" s="305"/>
      <c r="JJB105" s="305"/>
      <c r="JJC105" s="305"/>
      <c r="JJD105" s="305"/>
      <c r="JJE105" s="305"/>
      <c r="JJF105" s="305"/>
      <c r="JJG105" s="305"/>
      <c r="JJH105" s="305"/>
      <c r="JJI105" s="305"/>
      <c r="JJJ105" s="305"/>
      <c r="JJK105" s="305"/>
      <c r="JJL105" s="305"/>
      <c r="JJM105" s="305"/>
      <c r="JJN105" s="305"/>
      <c r="JJO105" s="305"/>
      <c r="JJP105" s="305"/>
      <c r="JJQ105" s="305"/>
      <c r="JJR105" s="305"/>
      <c r="JJS105" s="305"/>
      <c r="JJT105" s="305"/>
      <c r="JJU105" s="305"/>
      <c r="JJV105" s="305"/>
      <c r="JJW105" s="305"/>
      <c r="JJX105" s="305"/>
      <c r="JJY105" s="305"/>
      <c r="JJZ105" s="305"/>
      <c r="JKA105" s="305"/>
      <c r="JKB105" s="305"/>
      <c r="JKC105" s="305"/>
      <c r="JKD105" s="305"/>
      <c r="JKE105" s="305"/>
      <c r="JKF105" s="305"/>
      <c r="JKG105" s="305"/>
      <c r="JKH105" s="305"/>
      <c r="JKI105" s="305"/>
      <c r="JKJ105" s="305"/>
      <c r="JKK105" s="305"/>
      <c r="JKL105" s="305"/>
      <c r="JKM105" s="305"/>
      <c r="JKN105" s="305"/>
      <c r="JKO105" s="305"/>
      <c r="JKP105" s="305"/>
      <c r="JKQ105" s="305"/>
      <c r="JKR105" s="305"/>
      <c r="JKS105" s="305"/>
      <c r="JKT105" s="305"/>
      <c r="JKU105" s="305"/>
      <c r="JKV105" s="305"/>
      <c r="JKW105" s="305"/>
      <c r="JKX105" s="305"/>
      <c r="JKY105" s="305"/>
      <c r="JKZ105" s="305"/>
      <c r="JLA105" s="305"/>
      <c r="JLB105" s="305"/>
      <c r="JLC105" s="305"/>
      <c r="JLD105" s="305"/>
      <c r="JLE105" s="305"/>
      <c r="JLF105" s="305"/>
      <c r="JLG105" s="305"/>
      <c r="JLH105" s="305"/>
      <c r="JLI105" s="305"/>
      <c r="JLJ105" s="305"/>
      <c r="JLK105" s="305"/>
      <c r="JLL105" s="305"/>
      <c r="JLM105" s="305"/>
      <c r="JLN105" s="305"/>
      <c r="JLO105" s="305"/>
      <c r="JLP105" s="305"/>
      <c r="JLQ105" s="305"/>
      <c r="JLR105" s="305"/>
      <c r="JLS105" s="305"/>
      <c r="JLT105" s="305"/>
      <c r="JLU105" s="305"/>
      <c r="JLV105" s="305"/>
      <c r="JLW105" s="305"/>
      <c r="JLX105" s="305"/>
      <c r="JLY105" s="305"/>
      <c r="JLZ105" s="305"/>
      <c r="JMA105" s="305"/>
      <c r="JMB105" s="305"/>
      <c r="JMC105" s="305"/>
      <c r="JMD105" s="305"/>
      <c r="JME105" s="305"/>
      <c r="JMF105" s="305"/>
      <c r="JMG105" s="305"/>
      <c r="JMH105" s="305"/>
      <c r="JMI105" s="305"/>
      <c r="JMJ105" s="305"/>
      <c r="JMK105" s="305"/>
      <c r="JML105" s="305"/>
      <c r="JMM105" s="305"/>
      <c r="JMN105" s="305"/>
      <c r="JMO105" s="305"/>
      <c r="JMP105" s="305"/>
      <c r="JMQ105" s="305"/>
      <c r="JMR105" s="305"/>
      <c r="JMS105" s="305"/>
      <c r="JMT105" s="305"/>
      <c r="JMU105" s="305"/>
      <c r="JMV105" s="305"/>
      <c r="JMW105" s="305"/>
      <c r="JMX105" s="305"/>
      <c r="JMY105" s="305"/>
      <c r="JMZ105" s="305"/>
      <c r="JNA105" s="305"/>
      <c r="JNB105" s="305"/>
      <c r="JNC105" s="305"/>
      <c r="JND105" s="305"/>
      <c r="JNE105" s="305"/>
      <c r="JNF105" s="305"/>
      <c r="JNG105" s="305"/>
      <c r="JNH105" s="305"/>
      <c r="JNI105" s="305"/>
      <c r="JNJ105" s="305"/>
      <c r="JNK105" s="305"/>
      <c r="JNL105" s="305"/>
      <c r="JNM105" s="305"/>
      <c r="JNN105" s="305"/>
      <c r="JNO105" s="305"/>
      <c r="JNP105" s="305"/>
      <c r="JNQ105" s="305"/>
      <c r="JNR105" s="305"/>
      <c r="JNS105" s="305"/>
      <c r="JNT105" s="305"/>
      <c r="JNU105" s="305"/>
      <c r="JNV105" s="305"/>
      <c r="JNW105" s="305"/>
      <c r="JNX105" s="305"/>
      <c r="JNY105" s="305"/>
      <c r="JNZ105" s="305"/>
      <c r="JOA105" s="305"/>
      <c r="JOB105" s="305"/>
      <c r="JOC105" s="305"/>
      <c r="JOD105" s="305"/>
      <c r="JOE105" s="305"/>
      <c r="JOF105" s="305"/>
      <c r="JOG105" s="305"/>
      <c r="JOH105" s="305"/>
      <c r="JOI105" s="305"/>
      <c r="JOJ105" s="305"/>
      <c r="JOK105" s="305"/>
      <c r="JOL105" s="305"/>
      <c r="JOM105" s="305"/>
      <c r="JON105" s="305"/>
      <c r="JOO105" s="305"/>
      <c r="JOP105" s="305"/>
      <c r="JOQ105" s="305"/>
      <c r="JOR105" s="305"/>
      <c r="JOS105" s="305"/>
      <c r="JOT105" s="305"/>
      <c r="JOU105" s="305"/>
      <c r="JOV105" s="305"/>
      <c r="JOW105" s="305"/>
      <c r="JOX105" s="305"/>
      <c r="JOY105" s="305"/>
      <c r="JOZ105" s="305"/>
      <c r="JPA105" s="305"/>
      <c r="JPB105" s="305"/>
      <c r="JPC105" s="305"/>
      <c r="JPD105" s="305"/>
      <c r="JPE105" s="305"/>
      <c r="JPF105" s="305"/>
      <c r="JPG105" s="305"/>
      <c r="JPH105" s="305"/>
      <c r="JPI105" s="305"/>
      <c r="JPJ105" s="305"/>
      <c r="JPK105" s="305"/>
      <c r="JPL105" s="305"/>
      <c r="JPM105" s="305"/>
      <c r="JPN105" s="305"/>
      <c r="JPO105" s="305"/>
      <c r="JPP105" s="305"/>
      <c r="JPQ105" s="305"/>
      <c r="JPR105" s="305"/>
      <c r="JPS105" s="305"/>
      <c r="JPT105" s="305"/>
      <c r="JPU105" s="305"/>
      <c r="JPV105" s="305"/>
      <c r="JPW105" s="305"/>
      <c r="JPX105" s="305"/>
      <c r="JPY105" s="305"/>
      <c r="JPZ105" s="305"/>
      <c r="JQA105" s="305"/>
      <c r="JQB105" s="305"/>
      <c r="JQC105" s="305"/>
      <c r="JQD105" s="305"/>
      <c r="JQE105" s="305"/>
      <c r="JQF105" s="305"/>
      <c r="JQG105" s="305"/>
      <c r="JQH105" s="305"/>
      <c r="JQI105" s="305"/>
      <c r="JQJ105" s="305"/>
      <c r="JQK105" s="305"/>
      <c r="JQL105" s="305"/>
      <c r="JQM105" s="305"/>
      <c r="JQN105" s="305"/>
      <c r="JQO105" s="305"/>
      <c r="JQP105" s="305"/>
      <c r="JQQ105" s="305"/>
      <c r="JQR105" s="305"/>
      <c r="JQS105" s="305"/>
      <c r="JQT105" s="305"/>
      <c r="JQU105" s="305"/>
      <c r="JQV105" s="305"/>
      <c r="JQW105" s="305"/>
      <c r="JQX105" s="305"/>
      <c r="JQY105" s="305"/>
      <c r="JQZ105" s="305"/>
      <c r="JRA105" s="305"/>
      <c r="JRB105" s="305"/>
      <c r="JRC105" s="305"/>
      <c r="JRD105" s="305"/>
      <c r="JRE105" s="305"/>
      <c r="JRF105" s="305"/>
      <c r="JRG105" s="305"/>
      <c r="JRH105" s="305"/>
      <c r="JRI105" s="305"/>
      <c r="JRJ105" s="305"/>
      <c r="JRK105" s="305"/>
      <c r="JRL105" s="305"/>
      <c r="JRM105" s="305"/>
      <c r="JRN105" s="305"/>
      <c r="JRO105" s="305"/>
      <c r="JRP105" s="305"/>
      <c r="JRQ105" s="305"/>
      <c r="JRR105" s="305"/>
      <c r="JRS105" s="305"/>
      <c r="JRT105" s="305"/>
      <c r="JRU105" s="305"/>
      <c r="JRV105" s="305"/>
      <c r="JRW105" s="305"/>
      <c r="JRX105" s="305"/>
      <c r="JRY105" s="305"/>
      <c r="JRZ105" s="305"/>
      <c r="JSA105" s="305"/>
      <c r="JSB105" s="305"/>
      <c r="JSC105" s="305"/>
      <c r="JSD105" s="305"/>
      <c r="JSE105" s="305"/>
      <c r="JSF105" s="305"/>
      <c r="JSG105" s="305"/>
      <c r="JSH105" s="305"/>
      <c r="JSI105" s="305"/>
      <c r="JSJ105" s="305"/>
      <c r="JSK105" s="305"/>
      <c r="JSL105" s="305"/>
      <c r="JSM105" s="305"/>
      <c r="JSN105" s="305"/>
      <c r="JSO105" s="305"/>
      <c r="JSP105" s="305"/>
      <c r="JSQ105" s="305"/>
      <c r="JSR105" s="305"/>
      <c r="JSS105" s="305"/>
      <c r="JST105" s="305"/>
      <c r="JSU105" s="305"/>
      <c r="JSV105" s="305"/>
      <c r="JSW105" s="305"/>
      <c r="JSX105" s="305"/>
      <c r="JSY105" s="305"/>
      <c r="JSZ105" s="305"/>
      <c r="JTA105" s="305"/>
      <c r="JTB105" s="305"/>
      <c r="JTC105" s="305"/>
      <c r="JTD105" s="305"/>
      <c r="JTE105" s="305"/>
      <c r="JTF105" s="305"/>
      <c r="JTG105" s="305"/>
      <c r="JTH105" s="305"/>
      <c r="JTI105" s="305"/>
      <c r="JTJ105" s="305"/>
      <c r="JTK105" s="305"/>
      <c r="JTL105" s="305"/>
      <c r="JTM105" s="305"/>
      <c r="JTN105" s="305"/>
      <c r="JTO105" s="305"/>
      <c r="JTP105" s="305"/>
      <c r="JTQ105" s="305"/>
      <c r="JTR105" s="305"/>
      <c r="JTS105" s="305"/>
      <c r="JTT105" s="305"/>
      <c r="JTU105" s="305"/>
      <c r="JTV105" s="305"/>
      <c r="JTW105" s="305"/>
      <c r="JTX105" s="305"/>
      <c r="JTY105" s="305"/>
      <c r="JTZ105" s="305"/>
      <c r="JUA105" s="305"/>
      <c r="JUB105" s="305"/>
      <c r="JUC105" s="305"/>
      <c r="JUD105" s="305"/>
      <c r="JUE105" s="305"/>
      <c r="JUF105" s="305"/>
      <c r="JUG105" s="305"/>
      <c r="JUH105" s="305"/>
      <c r="JUI105" s="305"/>
      <c r="JUJ105" s="305"/>
      <c r="JUK105" s="305"/>
      <c r="JUL105" s="305"/>
      <c r="JUM105" s="305"/>
      <c r="JUN105" s="305"/>
      <c r="JUO105" s="305"/>
      <c r="JUP105" s="305"/>
      <c r="JUQ105" s="305"/>
      <c r="JUR105" s="305"/>
      <c r="JUS105" s="305"/>
      <c r="JUT105" s="305"/>
      <c r="JUU105" s="305"/>
      <c r="JUV105" s="305"/>
      <c r="JUW105" s="305"/>
      <c r="JUX105" s="305"/>
      <c r="JUY105" s="305"/>
      <c r="JUZ105" s="305"/>
      <c r="JVA105" s="305"/>
      <c r="JVB105" s="305"/>
      <c r="JVC105" s="305"/>
      <c r="JVD105" s="305"/>
      <c r="JVE105" s="305"/>
      <c r="JVF105" s="305"/>
      <c r="JVG105" s="305"/>
      <c r="JVH105" s="305"/>
      <c r="JVI105" s="305"/>
      <c r="JVJ105" s="305"/>
      <c r="JVK105" s="305"/>
      <c r="JVL105" s="305"/>
      <c r="JVM105" s="305"/>
      <c r="JVN105" s="305"/>
      <c r="JVO105" s="305"/>
      <c r="JVP105" s="305"/>
      <c r="JVQ105" s="305"/>
      <c r="JVR105" s="305"/>
      <c r="JVS105" s="305"/>
      <c r="JVT105" s="305"/>
      <c r="JVU105" s="305"/>
      <c r="JVV105" s="305"/>
      <c r="JVW105" s="305"/>
      <c r="JVX105" s="305"/>
      <c r="JVY105" s="305"/>
      <c r="JVZ105" s="305"/>
      <c r="JWA105" s="305"/>
      <c r="JWB105" s="305"/>
      <c r="JWC105" s="305"/>
      <c r="JWD105" s="305"/>
      <c r="JWE105" s="305"/>
      <c r="JWF105" s="305"/>
      <c r="JWG105" s="305"/>
      <c r="JWH105" s="305"/>
      <c r="JWI105" s="305"/>
      <c r="JWJ105" s="305"/>
      <c r="JWK105" s="305"/>
      <c r="JWL105" s="305"/>
      <c r="JWM105" s="305"/>
      <c r="JWN105" s="305"/>
      <c r="JWO105" s="305"/>
      <c r="JWP105" s="305"/>
      <c r="JWQ105" s="305"/>
      <c r="JWR105" s="305"/>
      <c r="JWS105" s="305"/>
      <c r="JWT105" s="305"/>
      <c r="JWU105" s="305"/>
      <c r="JWV105" s="305"/>
      <c r="JWW105" s="305"/>
      <c r="JWX105" s="305"/>
      <c r="JWY105" s="305"/>
      <c r="JWZ105" s="305"/>
      <c r="JXA105" s="305"/>
      <c r="JXB105" s="305"/>
      <c r="JXC105" s="305"/>
      <c r="JXD105" s="305"/>
      <c r="JXE105" s="305"/>
      <c r="JXF105" s="305"/>
      <c r="JXG105" s="305"/>
      <c r="JXH105" s="305"/>
      <c r="JXI105" s="305"/>
      <c r="JXJ105" s="305"/>
      <c r="JXK105" s="305"/>
      <c r="JXL105" s="305"/>
      <c r="JXM105" s="305"/>
      <c r="JXN105" s="305"/>
      <c r="JXO105" s="305"/>
      <c r="JXP105" s="305"/>
      <c r="JXQ105" s="305"/>
      <c r="JXR105" s="305"/>
      <c r="JXS105" s="305"/>
      <c r="JXT105" s="305"/>
      <c r="JXU105" s="305"/>
      <c r="JXV105" s="305"/>
      <c r="JXW105" s="305"/>
      <c r="JXX105" s="305"/>
      <c r="JXY105" s="305"/>
      <c r="JXZ105" s="305"/>
      <c r="JYA105" s="305"/>
      <c r="JYB105" s="305"/>
      <c r="JYC105" s="305"/>
      <c r="JYD105" s="305"/>
      <c r="JYE105" s="305"/>
      <c r="JYF105" s="305"/>
      <c r="JYG105" s="305"/>
      <c r="JYH105" s="305"/>
      <c r="JYI105" s="305"/>
      <c r="JYJ105" s="305"/>
      <c r="JYK105" s="305"/>
      <c r="JYL105" s="305"/>
      <c r="JYM105" s="305"/>
      <c r="JYN105" s="305"/>
      <c r="JYO105" s="305"/>
      <c r="JYP105" s="305"/>
      <c r="JYQ105" s="305"/>
      <c r="JYR105" s="305"/>
      <c r="JYS105" s="305"/>
      <c r="JYT105" s="305"/>
      <c r="JYU105" s="305"/>
      <c r="JYV105" s="305"/>
      <c r="JYW105" s="305"/>
      <c r="JYX105" s="305"/>
      <c r="JYY105" s="305"/>
      <c r="JYZ105" s="305"/>
      <c r="JZA105" s="305"/>
      <c r="JZB105" s="305"/>
      <c r="JZC105" s="305"/>
      <c r="JZD105" s="305"/>
      <c r="JZE105" s="305"/>
      <c r="JZF105" s="305"/>
      <c r="JZG105" s="305"/>
      <c r="JZH105" s="305"/>
      <c r="JZI105" s="305"/>
      <c r="JZJ105" s="305"/>
      <c r="JZK105" s="305"/>
      <c r="JZL105" s="305"/>
      <c r="JZM105" s="305"/>
      <c r="JZN105" s="305"/>
      <c r="JZO105" s="305"/>
      <c r="JZP105" s="305"/>
      <c r="JZQ105" s="305"/>
      <c r="JZR105" s="305"/>
      <c r="JZS105" s="305"/>
      <c r="JZT105" s="305"/>
      <c r="JZU105" s="305"/>
      <c r="JZV105" s="305"/>
      <c r="JZW105" s="305"/>
      <c r="JZX105" s="305"/>
      <c r="JZY105" s="305"/>
      <c r="JZZ105" s="305"/>
      <c r="KAA105" s="305"/>
      <c r="KAB105" s="305"/>
      <c r="KAC105" s="305"/>
      <c r="KAD105" s="305"/>
      <c r="KAE105" s="305"/>
      <c r="KAF105" s="305"/>
      <c r="KAG105" s="305"/>
      <c r="KAH105" s="305"/>
      <c r="KAI105" s="305"/>
      <c r="KAJ105" s="305"/>
      <c r="KAK105" s="305"/>
      <c r="KAL105" s="305"/>
      <c r="KAM105" s="305"/>
      <c r="KAN105" s="305"/>
      <c r="KAO105" s="305"/>
      <c r="KAP105" s="305"/>
      <c r="KAQ105" s="305"/>
      <c r="KAR105" s="305"/>
      <c r="KAS105" s="305"/>
      <c r="KAT105" s="305"/>
      <c r="KAU105" s="305"/>
      <c r="KAV105" s="305"/>
      <c r="KAW105" s="305"/>
      <c r="KAX105" s="305"/>
      <c r="KAY105" s="305"/>
      <c r="KAZ105" s="305"/>
      <c r="KBA105" s="305"/>
      <c r="KBB105" s="305"/>
      <c r="KBC105" s="305"/>
      <c r="KBD105" s="305"/>
      <c r="KBE105" s="305"/>
      <c r="KBF105" s="305"/>
      <c r="KBG105" s="305"/>
      <c r="KBH105" s="305"/>
      <c r="KBI105" s="305"/>
      <c r="KBJ105" s="305"/>
      <c r="KBK105" s="305"/>
      <c r="KBL105" s="305"/>
      <c r="KBM105" s="305"/>
      <c r="KBN105" s="305"/>
      <c r="KBO105" s="305"/>
      <c r="KBP105" s="305"/>
      <c r="KBQ105" s="305"/>
      <c r="KBR105" s="305"/>
      <c r="KBS105" s="305"/>
      <c r="KBT105" s="305"/>
      <c r="KBU105" s="305"/>
      <c r="KBV105" s="305"/>
      <c r="KBW105" s="305"/>
      <c r="KBX105" s="305"/>
      <c r="KBY105" s="305"/>
      <c r="KBZ105" s="305"/>
      <c r="KCA105" s="305"/>
      <c r="KCB105" s="305"/>
      <c r="KCC105" s="305"/>
      <c r="KCD105" s="305"/>
      <c r="KCE105" s="305"/>
      <c r="KCF105" s="305"/>
      <c r="KCG105" s="305"/>
      <c r="KCH105" s="305"/>
      <c r="KCI105" s="305"/>
      <c r="KCJ105" s="305"/>
      <c r="KCK105" s="305"/>
      <c r="KCL105" s="305"/>
      <c r="KCM105" s="305"/>
      <c r="KCN105" s="305"/>
      <c r="KCO105" s="305"/>
      <c r="KCP105" s="305"/>
      <c r="KCQ105" s="305"/>
      <c r="KCR105" s="305"/>
      <c r="KCS105" s="305"/>
      <c r="KCT105" s="305"/>
      <c r="KCU105" s="305"/>
      <c r="KCV105" s="305"/>
      <c r="KCW105" s="305"/>
      <c r="KCX105" s="305"/>
      <c r="KCY105" s="305"/>
      <c r="KCZ105" s="305"/>
      <c r="KDA105" s="305"/>
      <c r="KDB105" s="305"/>
      <c r="KDC105" s="305"/>
      <c r="KDD105" s="305"/>
      <c r="KDE105" s="305"/>
      <c r="KDF105" s="305"/>
      <c r="KDG105" s="305"/>
      <c r="KDH105" s="305"/>
      <c r="KDI105" s="305"/>
      <c r="KDJ105" s="305"/>
      <c r="KDK105" s="305"/>
      <c r="KDL105" s="305"/>
      <c r="KDM105" s="305"/>
      <c r="KDN105" s="305"/>
      <c r="KDO105" s="305"/>
      <c r="KDP105" s="305"/>
      <c r="KDQ105" s="305"/>
      <c r="KDR105" s="305"/>
      <c r="KDS105" s="305"/>
      <c r="KDT105" s="305"/>
      <c r="KDU105" s="305"/>
      <c r="KDV105" s="305"/>
      <c r="KDW105" s="305"/>
      <c r="KDX105" s="305"/>
      <c r="KDY105" s="305"/>
      <c r="KDZ105" s="305"/>
      <c r="KEA105" s="305"/>
      <c r="KEB105" s="305"/>
      <c r="KEC105" s="305"/>
      <c r="KED105" s="305"/>
      <c r="KEE105" s="305"/>
      <c r="KEF105" s="305"/>
      <c r="KEG105" s="305"/>
      <c r="KEH105" s="305"/>
      <c r="KEI105" s="305"/>
      <c r="KEJ105" s="305"/>
      <c r="KEK105" s="305"/>
      <c r="KEL105" s="305"/>
      <c r="KEM105" s="305"/>
      <c r="KEN105" s="305"/>
      <c r="KEO105" s="305"/>
      <c r="KEP105" s="305"/>
      <c r="KEQ105" s="305"/>
      <c r="KER105" s="305"/>
      <c r="KES105" s="305"/>
      <c r="KET105" s="305"/>
      <c r="KEU105" s="305"/>
      <c r="KEV105" s="305"/>
      <c r="KEW105" s="305"/>
      <c r="KEX105" s="305"/>
      <c r="KEY105" s="305"/>
      <c r="KEZ105" s="305"/>
      <c r="KFA105" s="305"/>
      <c r="KFB105" s="305"/>
      <c r="KFC105" s="305"/>
      <c r="KFD105" s="305"/>
      <c r="KFE105" s="305"/>
      <c r="KFF105" s="305"/>
      <c r="KFG105" s="305"/>
      <c r="KFH105" s="305"/>
      <c r="KFI105" s="305"/>
      <c r="KFJ105" s="305"/>
      <c r="KFK105" s="305"/>
      <c r="KFL105" s="305"/>
      <c r="KFM105" s="305"/>
      <c r="KFN105" s="305"/>
      <c r="KFO105" s="305"/>
      <c r="KFP105" s="305"/>
      <c r="KFQ105" s="305"/>
      <c r="KFR105" s="305"/>
      <c r="KFS105" s="305"/>
      <c r="KFT105" s="305"/>
      <c r="KFU105" s="305"/>
      <c r="KFV105" s="305"/>
      <c r="KFW105" s="305"/>
      <c r="KFX105" s="305"/>
      <c r="KFY105" s="305"/>
      <c r="KFZ105" s="305"/>
      <c r="KGA105" s="305"/>
      <c r="KGB105" s="305"/>
      <c r="KGC105" s="305"/>
      <c r="KGD105" s="305"/>
      <c r="KGE105" s="305"/>
      <c r="KGF105" s="305"/>
      <c r="KGG105" s="305"/>
      <c r="KGH105" s="305"/>
      <c r="KGI105" s="305"/>
      <c r="KGJ105" s="305"/>
      <c r="KGK105" s="305"/>
      <c r="KGL105" s="305"/>
      <c r="KGM105" s="305"/>
      <c r="KGN105" s="305"/>
      <c r="KGO105" s="305"/>
      <c r="KGP105" s="305"/>
      <c r="KGQ105" s="305"/>
      <c r="KGR105" s="305"/>
      <c r="KGS105" s="305"/>
      <c r="KGT105" s="305"/>
      <c r="KGU105" s="305"/>
      <c r="KGV105" s="305"/>
      <c r="KGW105" s="305"/>
      <c r="KGX105" s="305"/>
      <c r="KGY105" s="305"/>
      <c r="KGZ105" s="305"/>
      <c r="KHA105" s="305"/>
      <c r="KHB105" s="305"/>
      <c r="KHC105" s="305"/>
      <c r="KHD105" s="305"/>
      <c r="KHE105" s="305"/>
      <c r="KHF105" s="305"/>
      <c r="KHG105" s="305"/>
      <c r="KHH105" s="305"/>
      <c r="KHI105" s="305"/>
      <c r="KHJ105" s="305"/>
      <c r="KHK105" s="305"/>
      <c r="KHL105" s="305"/>
      <c r="KHM105" s="305"/>
      <c r="KHN105" s="305"/>
      <c r="KHO105" s="305"/>
      <c r="KHP105" s="305"/>
      <c r="KHQ105" s="305"/>
      <c r="KHR105" s="305"/>
      <c r="KHS105" s="305"/>
      <c r="KHT105" s="305"/>
      <c r="KHU105" s="305"/>
      <c r="KHV105" s="305"/>
      <c r="KHW105" s="305"/>
      <c r="KHX105" s="305"/>
      <c r="KHY105" s="305"/>
      <c r="KHZ105" s="305"/>
      <c r="KIA105" s="305"/>
      <c r="KIB105" s="305"/>
      <c r="KIC105" s="305"/>
      <c r="KID105" s="305"/>
      <c r="KIE105" s="305"/>
      <c r="KIF105" s="305"/>
      <c r="KIG105" s="305"/>
      <c r="KIH105" s="305"/>
      <c r="KII105" s="305"/>
      <c r="KIJ105" s="305"/>
      <c r="KIK105" s="305"/>
      <c r="KIL105" s="305"/>
      <c r="KIM105" s="305"/>
      <c r="KIN105" s="305"/>
      <c r="KIO105" s="305"/>
      <c r="KIP105" s="305"/>
      <c r="KIQ105" s="305"/>
      <c r="KIR105" s="305"/>
      <c r="KIS105" s="305"/>
      <c r="KIT105" s="305"/>
      <c r="KIU105" s="305"/>
      <c r="KIV105" s="305"/>
      <c r="KIW105" s="305"/>
      <c r="KIX105" s="305"/>
      <c r="KIY105" s="305"/>
      <c r="KIZ105" s="305"/>
      <c r="KJA105" s="305"/>
      <c r="KJB105" s="305"/>
      <c r="KJC105" s="305"/>
      <c r="KJD105" s="305"/>
      <c r="KJE105" s="305"/>
      <c r="KJF105" s="305"/>
      <c r="KJG105" s="305"/>
      <c r="KJH105" s="305"/>
      <c r="KJI105" s="305"/>
      <c r="KJJ105" s="305"/>
      <c r="KJK105" s="305"/>
      <c r="KJL105" s="305"/>
      <c r="KJM105" s="305"/>
      <c r="KJN105" s="305"/>
      <c r="KJO105" s="305"/>
      <c r="KJP105" s="305"/>
      <c r="KJQ105" s="305"/>
      <c r="KJR105" s="305"/>
      <c r="KJS105" s="305"/>
      <c r="KJT105" s="305"/>
      <c r="KJU105" s="305"/>
      <c r="KJV105" s="305"/>
      <c r="KJW105" s="305"/>
      <c r="KJX105" s="305"/>
      <c r="KJY105" s="305"/>
      <c r="KJZ105" s="305"/>
      <c r="KKA105" s="305"/>
      <c r="KKB105" s="305"/>
      <c r="KKC105" s="305"/>
      <c r="KKD105" s="305"/>
      <c r="KKE105" s="305"/>
      <c r="KKF105" s="305"/>
      <c r="KKG105" s="305"/>
      <c r="KKH105" s="305"/>
      <c r="KKI105" s="305"/>
      <c r="KKJ105" s="305"/>
      <c r="KKK105" s="305"/>
      <c r="KKL105" s="305"/>
      <c r="KKM105" s="305"/>
      <c r="KKN105" s="305"/>
      <c r="KKO105" s="305"/>
      <c r="KKP105" s="305"/>
      <c r="KKQ105" s="305"/>
      <c r="KKR105" s="305"/>
      <c r="KKS105" s="305"/>
      <c r="KKT105" s="305"/>
      <c r="KKU105" s="305"/>
      <c r="KKV105" s="305"/>
      <c r="KKW105" s="305"/>
      <c r="KKX105" s="305"/>
      <c r="KKY105" s="305"/>
      <c r="KKZ105" s="305"/>
      <c r="KLA105" s="305"/>
      <c r="KLB105" s="305"/>
      <c r="KLC105" s="305"/>
      <c r="KLD105" s="305"/>
      <c r="KLE105" s="305"/>
      <c r="KLF105" s="305"/>
      <c r="KLG105" s="305"/>
      <c r="KLH105" s="305"/>
      <c r="KLI105" s="305"/>
      <c r="KLJ105" s="305"/>
      <c r="KLK105" s="305"/>
      <c r="KLL105" s="305"/>
      <c r="KLM105" s="305"/>
      <c r="KLN105" s="305"/>
      <c r="KLO105" s="305"/>
      <c r="KLP105" s="305"/>
      <c r="KLQ105" s="305"/>
      <c r="KLR105" s="305"/>
      <c r="KLS105" s="305"/>
      <c r="KLT105" s="305"/>
      <c r="KLU105" s="305"/>
      <c r="KLV105" s="305"/>
      <c r="KLW105" s="305"/>
      <c r="KLX105" s="305"/>
      <c r="KLY105" s="305"/>
      <c r="KLZ105" s="305"/>
      <c r="KMA105" s="305"/>
      <c r="KMB105" s="305"/>
      <c r="KMC105" s="305"/>
      <c r="KMD105" s="305"/>
      <c r="KME105" s="305"/>
      <c r="KMF105" s="305"/>
      <c r="KMG105" s="305"/>
      <c r="KMH105" s="305"/>
      <c r="KMI105" s="305"/>
      <c r="KMJ105" s="305"/>
      <c r="KMK105" s="305"/>
      <c r="KML105" s="305"/>
      <c r="KMM105" s="305"/>
      <c r="KMN105" s="305"/>
      <c r="KMO105" s="305"/>
      <c r="KMP105" s="305"/>
      <c r="KMQ105" s="305"/>
      <c r="KMR105" s="305"/>
      <c r="KMS105" s="305"/>
      <c r="KMT105" s="305"/>
      <c r="KMU105" s="305"/>
      <c r="KMV105" s="305"/>
      <c r="KMW105" s="305"/>
      <c r="KMX105" s="305"/>
      <c r="KMY105" s="305"/>
      <c r="KMZ105" s="305"/>
      <c r="KNA105" s="305"/>
      <c r="KNB105" s="305"/>
      <c r="KNC105" s="305"/>
      <c r="KND105" s="305"/>
      <c r="KNE105" s="305"/>
      <c r="KNF105" s="305"/>
      <c r="KNG105" s="305"/>
      <c r="KNH105" s="305"/>
      <c r="KNI105" s="305"/>
      <c r="KNJ105" s="305"/>
      <c r="KNK105" s="305"/>
      <c r="KNL105" s="305"/>
      <c r="KNM105" s="305"/>
      <c r="KNN105" s="305"/>
      <c r="KNO105" s="305"/>
      <c r="KNP105" s="305"/>
      <c r="KNQ105" s="305"/>
      <c r="KNR105" s="305"/>
      <c r="KNS105" s="305"/>
      <c r="KNT105" s="305"/>
      <c r="KNU105" s="305"/>
      <c r="KNV105" s="305"/>
      <c r="KNW105" s="305"/>
      <c r="KNX105" s="305"/>
      <c r="KNY105" s="305"/>
      <c r="KNZ105" s="305"/>
      <c r="KOA105" s="305"/>
      <c r="KOB105" s="305"/>
      <c r="KOC105" s="305"/>
      <c r="KOD105" s="305"/>
      <c r="KOE105" s="305"/>
      <c r="KOF105" s="305"/>
      <c r="KOG105" s="305"/>
      <c r="KOH105" s="305"/>
      <c r="KOI105" s="305"/>
      <c r="KOJ105" s="305"/>
      <c r="KOK105" s="305"/>
      <c r="KOL105" s="305"/>
      <c r="KOM105" s="305"/>
      <c r="KON105" s="305"/>
      <c r="KOO105" s="305"/>
      <c r="KOP105" s="305"/>
      <c r="KOQ105" s="305"/>
      <c r="KOR105" s="305"/>
      <c r="KOS105" s="305"/>
      <c r="KOT105" s="305"/>
      <c r="KOU105" s="305"/>
      <c r="KOV105" s="305"/>
      <c r="KOW105" s="305"/>
      <c r="KOX105" s="305"/>
      <c r="KOY105" s="305"/>
      <c r="KOZ105" s="305"/>
      <c r="KPA105" s="305"/>
      <c r="KPB105" s="305"/>
      <c r="KPC105" s="305"/>
      <c r="KPD105" s="305"/>
      <c r="KPE105" s="305"/>
      <c r="KPF105" s="305"/>
      <c r="KPG105" s="305"/>
      <c r="KPH105" s="305"/>
      <c r="KPI105" s="305"/>
      <c r="KPJ105" s="305"/>
      <c r="KPK105" s="305"/>
      <c r="KPL105" s="305"/>
      <c r="KPM105" s="305"/>
      <c r="KPN105" s="305"/>
      <c r="KPO105" s="305"/>
      <c r="KPP105" s="305"/>
      <c r="KPQ105" s="305"/>
      <c r="KPR105" s="305"/>
      <c r="KPS105" s="305"/>
      <c r="KPT105" s="305"/>
      <c r="KPU105" s="305"/>
      <c r="KPV105" s="305"/>
      <c r="KPW105" s="305"/>
      <c r="KPX105" s="305"/>
      <c r="KPY105" s="305"/>
      <c r="KPZ105" s="305"/>
      <c r="KQA105" s="305"/>
      <c r="KQB105" s="305"/>
      <c r="KQC105" s="305"/>
      <c r="KQD105" s="305"/>
      <c r="KQE105" s="305"/>
      <c r="KQF105" s="305"/>
      <c r="KQG105" s="305"/>
      <c r="KQH105" s="305"/>
      <c r="KQI105" s="305"/>
      <c r="KQJ105" s="305"/>
      <c r="KQK105" s="305"/>
      <c r="KQL105" s="305"/>
      <c r="KQM105" s="305"/>
      <c r="KQN105" s="305"/>
      <c r="KQO105" s="305"/>
      <c r="KQP105" s="305"/>
      <c r="KQQ105" s="305"/>
      <c r="KQR105" s="305"/>
      <c r="KQS105" s="305"/>
      <c r="KQT105" s="305"/>
      <c r="KQU105" s="305"/>
      <c r="KQV105" s="305"/>
      <c r="KQW105" s="305"/>
      <c r="KQX105" s="305"/>
      <c r="KQY105" s="305"/>
      <c r="KQZ105" s="305"/>
      <c r="KRA105" s="305"/>
      <c r="KRB105" s="305"/>
      <c r="KRC105" s="305"/>
      <c r="KRD105" s="305"/>
      <c r="KRE105" s="305"/>
      <c r="KRF105" s="305"/>
      <c r="KRG105" s="305"/>
      <c r="KRH105" s="305"/>
      <c r="KRI105" s="305"/>
      <c r="KRJ105" s="305"/>
      <c r="KRK105" s="305"/>
      <c r="KRL105" s="305"/>
      <c r="KRM105" s="305"/>
      <c r="KRN105" s="305"/>
      <c r="KRO105" s="305"/>
      <c r="KRP105" s="305"/>
      <c r="KRQ105" s="305"/>
      <c r="KRR105" s="305"/>
      <c r="KRS105" s="305"/>
      <c r="KRT105" s="305"/>
      <c r="KRU105" s="305"/>
      <c r="KRV105" s="305"/>
      <c r="KRW105" s="305"/>
      <c r="KRX105" s="305"/>
      <c r="KRY105" s="305"/>
      <c r="KRZ105" s="305"/>
      <c r="KSA105" s="305"/>
      <c r="KSB105" s="305"/>
      <c r="KSC105" s="305"/>
      <c r="KSD105" s="305"/>
      <c r="KSE105" s="305"/>
      <c r="KSF105" s="305"/>
      <c r="KSG105" s="305"/>
      <c r="KSH105" s="305"/>
      <c r="KSI105" s="305"/>
      <c r="KSJ105" s="305"/>
      <c r="KSK105" s="305"/>
      <c r="KSL105" s="305"/>
      <c r="KSM105" s="305"/>
      <c r="KSN105" s="305"/>
      <c r="KSO105" s="305"/>
      <c r="KSP105" s="305"/>
      <c r="KSQ105" s="305"/>
      <c r="KSR105" s="305"/>
      <c r="KSS105" s="305"/>
      <c r="KST105" s="305"/>
      <c r="KSU105" s="305"/>
      <c r="KSV105" s="305"/>
      <c r="KSW105" s="305"/>
      <c r="KSX105" s="305"/>
      <c r="KSY105" s="305"/>
      <c r="KSZ105" s="305"/>
      <c r="KTA105" s="305"/>
      <c r="KTB105" s="305"/>
      <c r="KTC105" s="305"/>
      <c r="KTD105" s="305"/>
      <c r="KTE105" s="305"/>
      <c r="KTF105" s="305"/>
      <c r="KTG105" s="305"/>
      <c r="KTH105" s="305"/>
      <c r="KTI105" s="305"/>
      <c r="KTJ105" s="305"/>
      <c r="KTK105" s="305"/>
      <c r="KTL105" s="305"/>
      <c r="KTM105" s="305"/>
      <c r="KTN105" s="305"/>
      <c r="KTO105" s="305"/>
      <c r="KTP105" s="305"/>
      <c r="KTQ105" s="305"/>
      <c r="KTR105" s="305"/>
      <c r="KTS105" s="305"/>
      <c r="KTT105" s="305"/>
      <c r="KTU105" s="305"/>
      <c r="KTV105" s="305"/>
      <c r="KTW105" s="305"/>
      <c r="KTX105" s="305"/>
      <c r="KTY105" s="305"/>
      <c r="KTZ105" s="305"/>
      <c r="KUA105" s="305"/>
      <c r="KUB105" s="305"/>
      <c r="KUC105" s="305"/>
      <c r="KUD105" s="305"/>
      <c r="KUE105" s="305"/>
      <c r="KUF105" s="305"/>
      <c r="KUG105" s="305"/>
      <c r="KUH105" s="305"/>
      <c r="KUI105" s="305"/>
      <c r="KUJ105" s="305"/>
      <c r="KUK105" s="305"/>
      <c r="KUL105" s="305"/>
      <c r="KUM105" s="305"/>
      <c r="KUN105" s="305"/>
      <c r="KUO105" s="305"/>
      <c r="KUP105" s="305"/>
      <c r="KUQ105" s="305"/>
      <c r="KUR105" s="305"/>
      <c r="KUS105" s="305"/>
      <c r="KUT105" s="305"/>
      <c r="KUU105" s="305"/>
      <c r="KUV105" s="305"/>
      <c r="KUW105" s="305"/>
      <c r="KUX105" s="305"/>
      <c r="KUY105" s="305"/>
      <c r="KUZ105" s="305"/>
      <c r="KVA105" s="305"/>
      <c r="KVB105" s="305"/>
      <c r="KVC105" s="305"/>
      <c r="KVD105" s="305"/>
      <c r="KVE105" s="305"/>
      <c r="KVF105" s="305"/>
      <c r="KVG105" s="305"/>
      <c r="KVH105" s="305"/>
      <c r="KVI105" s="305"/>
      <c r="KVJ105" s="305"/>
      <c r="KVK105" s="305"/>
      <c r="KVL105" s="305"/>
      <c r="KVM105" s="305"/>
      <c r="KVN105" s="305"/>
      <c r="KVO105" s="305"/>
      <c r="KVP105" s="305"/>
      <c r="KVQ105" s="305"/>
      <c r="KVR105" s="305"/>
      <c r="KVS105" s="305"/>
      <c r="KVT105" s="305"/>
      <c r="KVU105" s="305"/>
      <c r="KVV105" s="305"/>
      <c r="KVW105" s="305"/>
      <c r="KVX105" s="305"/>
      <c r="KVY105" s="305"/>
      <c r="KVZ105" s="305"/>
      <c r="KWA105" s="305"/>
      <c r="KWB105" s="305"/>
      <c r="KWC105" s="305"/>
      <c r="KWD105" s="305"/>
      <c r="KWE105" s="305"/>
      <c r="KWF105" s="305"/>
      <c r="KWG105" s="305"/>
      <c r="KWH105" s="305"/>
      <c r="KWI105" s="305"/>
      <c r="KWJ105" s="305"/>
      <c r="KWK105" s="305"/>
      <c r="KWL105" s="305"/>
      <c r="KWM105" s="305"/>
      <c r="KWN105" s="305"/>
      <c r="KWO105" s="305"/>
      <c r="KWP105" s="305"/>
      <c r="KWQ105" s="305"/>
      <c r="KWR105" s="305"/>
      <c r="KWS105" s="305"/>
      <c r="KWT105" s="305"/>
      <c r="KWU105" s="305"/>
      <c r="KWV105" s="305"/>
      <c r="KWW105" s="305"/>
      <c r="KWX105" s="305"/>
      <c r="KWY105" s="305"/>
      <c r="KWZ105" s="305"/>
      <c r="KXA105" s="305"/>
      <c r="KXB105" s="305"/>
      <c r="KXC105" s="305"/>
      <c r="KXD105" s="305"/>
      <c r="KXE105" s="305"/>
      <c r="KXF105" s="305"/>
      <c r="KXG105" s="305"/>
      <c r="KXH105" s="305"/>
      <c r="KXI105" s="305"/>
      <c r="KXJ105" s="305"/>
      <c r="KXK105" s="305"/>
      <c r="KXL105" s="305"/>
      <c r="KXM105" s="305"/>
      <c r="KXN105" s="305"/>
      <c r="KXO105" s="305"/>
      <c r="KXP105" s="305"/>
      <c r="KXQ105" s="305"/>
      <c r="KXR105" s="305"/>
      <c r="KXS105" s="305"/>
      <c r="KXT105" s="305"/>
      <c r="KXU105" s="305"/>
      <c r="KXV105" s="305"/>
      <c r="KXW105" s="305"/>
      <c r="KXX105" s="305"/>
      <c r="KXY105" s="305"/>
      <c r="KXZ105" s="305"/>
      <c r="KYA105" s="305"/>
      <c r="KYB105" s="305"/>
      <c r="KYC105" s="305"/>
      <c r="KYD105" s="305"/>
      <c r="KYE105" s="305"/>
      <c r="KYF105" s="305"/>
      <c r="KYG105" s="305"/>
      <c r="KYH105" s="305"/>
      <c r="KYI105" s="305"/>
      <c r="KYJ105" s="305"/>
      <c r="KYK105" s="305"/>
      <c r="KYL105" s="305"/>
      <c r="KYM105" s="305"/>
      <c r="KYN105" s="305"/>
      <c r="KYO105" s="305"/>
      <c r="KYP105" s="305"/>
      <c r="KYQ105" s="305"/>
      <c r="KYR105" s="305"/>
      <c r="KYS105" s="305"/>
      <c r="KYT105" s="305"/>
      <c r="KYU105" s="305"/>
      <c r="KYV105" s="305"/>
      <c r="KYW105" s="305"/>
      <c r="KYX105" s="305"/>
      <c r="KYY105" s="305"/>
      <c r="KYZ105" s="305"/>
      <c r="KZA105" s="305"/>
      <c r="KZB105" s="305"/>
      <c r="KZC105" s="305"/>
      <c r="KZD105" s="305"/>
      <c r="KZE105" s="305"/>
      <c r="KZF105" s="305"/>
      <c r="KZG105" s="305"/>
      <c r="KZH105" s="305"/>
      <c r="KZI105" s="305"/>
      <c r="KZJ105" s="305"/>
      <c r="KZK105" s="305"/>
      <c r="KZL105" s="305"/>
      <c r="KZM105" s="305"/>
      <c r="KZN105" s="305"/>
      <c r="KZO105" s="305"/>
      <c r="KZP105" s="305"/>
      <c r="KZQ105" s="305"/>
      <c r="KZR105" s="305"/>
      <c r="KZS105" s="305"/>
      <c r="KZT105" s="305"/>
      <c r="KZU105" s="305"/>
      <c r="KZV105" s="305"/>
      <c r="KZW105" s="305"/>
      <c r="KZX105" s="305"/>
      <c r="KZY105" s="305"/>
      <c r="KZZ105" s="305"/>
      <c r="LAA105" s="305"/>
      <c r="LAB105" s="305"/>
      <c r="LAC105" s="305"/>
      <c r="LAD105" s="305"/>
      <c r="LAE105" s="305"/>
      <c r="LAF105" s="305"/>
      <c r="LAG105" s="305"/>
      <c r="LAH105" s="305"/>
      <c r="LAI105" s="305"/>
      <c r="LAJ105" s="305"/>
      <c r="LAK105" s="305"/>
      <c r="LAL105" s="305"/>
      <c r="LAM105" s="305"/>
      <c r="LAN105" s="305"/>
      <c r="LAO105" s="305"/>
      <c r="LAP105" s="305"/>
      <c r="LAQ105" s="305"/>
      <c r="LAR105" s="305"/>
      <c r="LAS105" s="305"/>
      <c r="LAT105" s="305"/>
      <c r="LAU105" s="305"/>
      <c r="LAV105" s="305"/>
      <c r="LAW105" s="305"/>
      <c r="LAX105" s="305"/>
      <c r="LAY105" s="305"/>
      <c r="LAZ105" s="305"/>
      <c r="LBA105" s="305"/>
      <c r="LBB105" s="305"/>
      <c r="LBC105" s="305"/>
      <c r="LBD105" s="305"/>
      <c r="LBE105" s="305"/>
      <c r="LBF105" s="305"/>
      <c r="LBG105" s="305"/>
      <c r="LBH105" s="305"/>
      <c r="LBI105" s="305"/>
      <c r="LBJ105" s="305"/>
      <c r="LBK105" s="305"/>
      <c r="LBL105" s="305"/>
      <c r="LBM105" s="305"/>
      <c r="LBN105" s="305"/>
      <c r="LBO105" s="305"/>
      <c r="LBP105" s="305"/>
      <c r="LBQ105" s="305"/>
      <c r="LBR105" s="305"/>
      <c r="LBS105" s="305"/>
      <c r="LBT105" s="305"/>
      <c r="LBU105" s="305"/>
      <c r="LBV105" s="305"/>
      <c r="LBW105" s="305"/>
      <c r="LBX105" s="305"/>
      <c r="LBY105" s="305"/>
      <c r="LBZ105" s="305"/>
      <c r="LCA105" s="305"/>
    </row>
    <row r="106" spans="1:8191" s="174" customFormat="1" ht="42.75">
      <c r="A106" s="185" t="s">
        <v>148</v>
      </c>
      <c r="B106" s="96" t="s">
        <v>377</v>
      </c>
      <c r="C106" s="186" t="s">
        <v>22</v>
      </c>
      <c r="D106" s="187" t="s">
        <v>342</v>
      </c>
      <c r="E106" s="188" t="s">
        <v>100</v>
      </c>
      <c r="F106" s="118">
        <v>1</v>
      </c>
      <c r="G106" s="211">
        <f>'COTAÇÕES PLAYGROUND'!I9</f>
        <v>2009.6666666666667</v>
      </c>
      <c r="H106" s="172">
        <f t="shared" ref="H106:H109" si="22">ROUND((G106*(1+$I$10)),2)</f>
        <v>2601.67</v>
      </c>
      <c r="I106" s="175">
        <f>F106*H106</f>
        <v>2601.67</v>
      </c>
    </row>
    <row r="107" spans="1:8191" ht="42.75">
      <c r="A107" s="185" t="s">
        <v>149</v>
      </c>
      <c r="B107" s="118" t="s">
        <v>378</v>
      </c>
      <c r="C107" s="118" t="s">
        <v>18</v>
      </c>
      <c r="D107" s="137" t="s">
        <v>345</v>
      </c>
      <c r="E107" s="118" t="s">
        <v>3</v>
      </c>
      <c r="F107" s="118">
        <v>1</v>
      </c>
      <c r="G107" s="211">
        <f>'COTAÇÕES PLAYGROUND'!I10</f>
        <v>1623</v>
      </c>
      <c r="H107" s="172">
        <f t="shared" si="22"/>
        <v>2101.1</v>
      </c>
      <c r="I107" s="175">
        <f>F107*H107</f>
        <v>2101.1</v>
      </c>
    </row>
    <row r="108" spans="1:8191" ht="42.75">
      <c r="A108" s="185" t="s">
        <v>276</v>
      </c>
      <c r="B108" s="118" t="s">
        <v>379</v>
      </c>
      <c r="C108" s="118" t="s">
        <v>18</v>
      </c>
      <c r="D108" s="137" t="s">
        <v>344</v>
      </c>
      <c r="E108" s="118" t="s">
        <v>3</v>
      </c>
      <c r="F108" s="118">
        <v>1</v>
      </c>
      <c r="G108" s="211">
        <f>'COTAÇÕES PLAYGROUND'!I11</f>
        <v>2183.3333333333335</v>
      </c>
      <c r="H108" s="172">
        <f t="shared" si="22"/>
        <v>2826.49</v>
      </c>
      <c r="I108" s="175">
        <f>F108*H108</f>
        <v>2826.49</v>
      </c>
    </row>
    <row r="109" spans="1:8191" ht="48.75" customHeight="1">
      <c r="A109" s="185" t="s">
        <v>277</v>
      </c>
      <c r="B109" s="118" t="s">
        <v>380</v>
      </c>
      <c r="C109" s="118" t="s">
        <v>18</v>
      </c>
      <c r="D109" s="137" t="s">
        <v>343</v>
      </c>
      <c r="E109" s="118" t="s">
        <v>3</v>
      </c>
      <c r="F109" s="118">
        <v>1</v>
      </c>
      <c r="G109" s="211">
        <f>'COTAÇÕES PLAYGROUND'!I12</f>
        <v>12359.666666666666</v>
      </c>
      <c r="H109" s="172">
        <f t="shared" si="22"/>
        <v>16000.53</v>
      </c>
      <c r="I109" s="175">
        <f>F109*H109</f>
        <v>16000.53</v>
      </c>
    </row>
    <row r="110" spans="1:8191" ht="15" customHeight="1">
      <c r="A110" s="295" t="s">
        <v>194</v>
      </c>
      <c r="B110" s="296"/>
      <c r="C110" s="296"/>
      <c r="D110" s="296"/>
      <c r="E110" s="296"/>
      <c r="F110" s="296"/>
      <c r="G110" s="296"/>
      <c r="H110" s="297"/>
      <c r="I110" s="92">
        <f>SUM(I106:I109)</f>
        <v>23529.79</v>
      </c>
    </row>
    <row r="111" spans="1:8191" s="267" customFormat="1" ht="15" customHeight="1">
      <c r="A111" s="282"/>
      <c r="B111" s="283"/>
      <c r="C111" s="283"/>
      <c r="D111" s="283"/>
      <c r="E111" s="283"/>
      <c r="F111" s="283"/>
      <c r="G111" s="283"/>
      <c r="H111" s="283"/>
      <c r="I111" s="284"/>
    </row>
    <row r="112" spans="1:8191" ht="15" customHeight="1">
      <c r="A112" s="295" t="s">
        <v>197</v>
      </c>
      <c r="B112" s="296"/>
      <c r="C112" s="296"/>
      <c r="D112" s="296"/>
      <c r="E112" s="296"/>
      <c r="F112" s="296"/>
      <c r="G112" s="296"/>
      <c r="H112" s="297"/>
      <c r="I112" s="92">
        <f>SUM(I14+I21+I29+I34+I41+I63+I72+I80+I88+I93+I103+I110)</f>
        <v>374103.70450000005</v>
      </c>
    </row>
    <row r="113" spans="1:9" ht="65.25" customHeight="1">
      <c r="A113" s="120"/>
      <c r="B113" s="121"/>
      <c r="C113" s="299" t="s">
        <v>198</v>
      </c>
      <c r="D113" s="299"/>
      <c r="E113" s="300" t="s">
        <v>199</v>
      </c>
      <c r="F113" s="300"/>
      <c r="G113" s="300"/>
      <c r="H113" s="300"/>
      <c r="I113" s="301"/>
    </row>
    <row r="114" spans="1:9" ht="14.25" customHeight="1">
      <c r="A114" s="120"/>
      <c r="B114" s="121"/>
      <c r="C114" s="302" t="s">
        <v>200</v>
      </c>
      <c r="D114" s="302"/>
      <c r="E114" s="303" t="s">
        <v>201</v>
      </c>
      <c r="F114" s="303"/>
      <c r="G114" s="303"/>
      <c r="H114" s="303"/>
      <c r="I114" s="304"/>
    </row>
    <row r="115" spans="1:9" ht="32.25" customHeight="1">
      <c r="A115" s="122"/>
      <c r="B115" s="123"/>
      <c r="C115" s="292" t="s">
        <v>202</v>
      </c>
      <c r="D115" s="292"/>
      <c r="E115" s="292" t="s">
        <v>203</v>
      </c>
      <c r="F115" s="292"/>
      <c r="G115" s="292"/>
      <c r="H115" s="292"/>
      <c r="I115" s="293"/>
    </row>
  </sheetData>
  <mergeCells count="8214">
    <mergeCell ref="LBD105"/>
    <mergeCell ref="LBE105"/>
    <mergeCell ref="LBF105"/>
    <mergeCell ref="LBG105"/>
    <mergeCell ref="LBH105"/>
    <mergeCell ref="LAY105"/>
    <mergeCell ref="LAZ105"/>
    <mergeCell ref="LBX105"/>
    <mergeCell ref="LBY105"/>
    <mergeCell ref="LBZ105"/>
    <mergeCell ref="LCA105"/>
    <mergeCell ref="LBS105"/>
    <mergeCell ref="LBT105"/>
    <mergeCell ref="LBU105"/>
    <mergeCell ref="LBV105"/>
    <mergeCell ref="LBW105"/>
    <mergeCell ref="LBN105"/>
    <mergeCell ref="LBO105"/>
    <mergeCell ref="LBP105"/>
    <mergeCell ref="LBQ105"/>
    <mergeCell ref="LBR105"/>
    <mergeCell ref="LBI105"/>
    <mergeCell ref="LBJ105"/>
    <mergeCell ref="LBK105"/>
    <mergeCell ref="LBL105"/>
    <mergeCell ref="LBM105"/>
    <mergeCell ref="LBA105"/>
    <mergeCell ref="LBB105"/>
    <mergeCell ref="LBC105"/>
    <mergeCell ref="LAT105"/>
    <mergeCell ref="LAU105"/>
    <mergeCell ref="LAV105"/>
    <mergeCell ref="LAW105"/>
    <mergeCell ref="LAX105"/>
    <mergeCell ref="LAO105"/>
    <mergeCell ref="LAP105"/>
    <mergeCell ref="LAQ105"/>
    <mergeCell ref="LAR105"/>
    <mergeCell ref="LAS105"/>
    <mergeCell ref="LAJ105"/>
    <mergeCell ref="LAK105"/>
    <mergeCell ref="LAL105"/>
    <mergeCell ref="LAM105"/>
    <mergeCell ref="LAN105"/>
    <mergeCell ref="LAE105"/>
    <mergeCell ref="LAF105"/>
    <mergeCell ref="LAG105"/>
    <mergeCell ref="LAH105"/>
    <mergeCell ref="LAI105"/>
    <mergeCell ref="KZZ105"/>
    <mergeCell ref="LAA105"/>
    <mergeCell ref="LAB105"/>
    <mergeCell ref="LAC105"/>
    <mergeCell ref="LAD105"/>
    <mergeCell ref="KZU105"/>
    <mergeCell ref="KZV105"/>
    <mergeCell ref="KZW105"/>
    <mergeCell ref="KZX105"/>
    <mergeCell ref="KZY105"/>
    <mergeCell ref="KZP105"/>
    <mergeCell ref="KZQ105"/>
    <mergeCell ref="KZR105"/>
    <mergeCell ref="KZS105"/>
    <mergeCell ref="KZT105"/>
    <mergeCell ref="KZK105"/>
    <mergeCell ref="KZL105"/>
    <mergeCell ref="KZM105"/>
    <mergeCell ref="KZN105"/>
    <mergeCell ref="KZO105"/>
    <mergeCell ref="KZF105"/>
    <mergeCell ref="KZG105"/>
    <mergeCell ref="KZH105"/>
    <mergeCell ref="KZI105"/>
    <mergeCell ref="KZJ105"/>
    <mergeCell ref="KZA105"/>
    <mergeCell ref="KZB105"/>
    <mergeCell ref="KZC105"/>
    <mergeCell ref="KZD105"/>
    <mergeCell ref="KZE105"/>
    <mergeCell ref="KYV105"/>
    <mergeCell ref="KYW105"/>
    <mergeCell ref="KYX105"/>
    <mergeCell ref="KYY105"/>
    <mergeCell ref="KYZ105"/>
    <mergeCell ref="KYQ105"/>
    <mergeCell ref="KYR105"/>
    <mergeCell ref="KYS105"/>
    <mergeCell ref="KYT105"/>
    <mergeCell ref="KYU105"/>
    <mergeCell ref="KYL105"/>
    <mergeCell ref="KYM105"/>
    <mergeCell ref="KYN105"/>
    <mergeCell ref="KYO105"/>
    <mergeCell ref="KYP105"/>
    <mergeCell ref="KYG105"/>
    <mergeCell ref="KYH105"/>
    <mergeCell ref="KYI105"/>
    <mergeCell ref="KYJ105"/>
    <mergeCell ref="KYK105"/>
    <mergeCell ref="KYB105"/>
    <mergeCell ref="KYC105"/>
    <mergeCell ref="KYD105"/>
    <mergeCell ref="KYE105"/>
    <mergeCell ref="KYF105"/>
    <mergeCell ref="KXW105"/>
    <mergeCell ref="KXX105"/>
    <mergeCell ref="KXY105"/>
    <mergeCell ref="KXZ105"/>
    <mergeCell ref="KYA105"/>
    <mergeCell ref="KXR105"/>
    <mergeCell ref="KXS105"/>
    <mergeCell ref="KXT105"/>
    <mergeCell ref="KXU105"/>
    <mergeCell ref="KXV105"/>
    <mergeCell ref="KXM105"/>
    <mergeCell ref="KXN105"/>
    <mergeCell ref="KXO105"/>
    <mergeCell ref="KXP105"/>
    <mergeCell ref="KXQ105"/>
    <mergeCell ref="KXH105"/>
    <mergeCell ref="KXI105"/>
    <mergeCell ref="KXJ105"/>
    <mergeCell ref="KXK105"/>
    <mergeCell ref="KXL105"/>
    <mergeCell ref="KXC105"/>
    <mergeCell ref="KXD105"/>
    <mergeCell ref="KXE105"/>
    <mergeCell ref="KXF105"/>
    <mergeCell ref="KXG105"/>
    <mergeCell ref="KWX105"/>
    <mergeCell ref="KWY105"/>
    <mergeCell ref="KWZ105"/>
    <mergeCell ref="KXA105"/>
    <mergeCell ref="KXB105"/>
    <mergeCell ref="KWS105"/>
    <mergeCell ref="KWT105"/>
    <mergeCell ref="KWU105"/>
    <mergeCell ref="KWV105"/>
    <mergeCell ref="KWW105"/>
    <mergeCell ref="KWN105"/>
    <mergeCell ref="KWO105"/>
    <mergeCell ref="KWP105"/>
    <mergeCell ref="KWQ105"/>
    <mergeCell ref="KWR105"/>
    <mergeCell ref="KWI105"/>
    <mergeCell ref="KWJ105"/>
    <mergeCell ref="KWK105"/>
    <mergeCell ref="KWL105"/>
    <mergeCell ref="KWM105"/>
    <mergeCell ref="KWD105"/>
    <mergeCell ref="KWE105"/>
    <mergeCell ref="KWF105"/>
    <mergeCell ref="KWG105"/>
    <mergeCell ref="KWH105"/>
    <mergeCell ref="KVY105"/>
    <mergeCell ref="KVZ105"/>
    <mergeCell ref="KWA105"/>
    <mergeCell ref="KWB105"/>
    <mergeCell ref="KWC105"/>
    <mergeCell ref="KVT105"/>
    <mergeCell ref="KVU105"/>
    <mergeCell ref="KVV105"/>
    <mergeCell ref="KVW105"/>
    <mergeCell ref="KVX105"/>
    <mergeCell ref="KVO105"/>
    <mergeCell ref="KVP105"/>
    <mergeCell ref="KVQ105"/>
    <mergeCell ref="KVR105"/>
    <mergeCell ref="KVS105"/>
    <mergeCell ref="KVJ105"/>
    <mergeCell ref="KVK105"/>
    <mergeCell ref="KVL105"/>
    <mergeCell ref="KVM105"/>
    <mergeCell ref="KVN105"/>
    <mergeCell ref="KVE105"/>
    <mergeCell ref="KVF105"/>
    <mergeCell ref="KVG105"/>
    <mergeCell ref="KVH105"/>
    <mergeCell ref="KVI105"/>
    <mergeCell ref="KUZ105"/>
    <mergeCell ref="KVA105"/>
    <mergeCell ref="KVB105"/>
    <mergeCell ref="KVC105"/>
    <mergeCell ref="KVD105"/>
    <mergeCell ref="KUU105"/>
    <mergeCell ref="KUV105"/>
    <mergeCell ref="KUW105"/>
    <mergeCell ref="KUX105"/>
    <mergeCell ref="KUY105"/>
    <mergeCell ref="KUP105"/>
    <mergeCell ref="KUQ105"/>
    <mergeCell ref="KUR105"/>
    <mergeCell ref="KUS105"/>
    <mergeCell ref="KUT105"/>
    <mergeCell ref="KUK105"/>
    <mergeCell ref="KUL105"/>
    <mergeCell ref="KUM105"/>
    <mergeCell ref="KUN105"/>
    <mergeCell ref="KUO105"/>
    <mergeCell ref="KUF105"/>
    <mergeCell ref="KUG105"/>
    <mergeCell ref="KUH105"/>
    <mergeCell ref="KUI105"/>
    <mergeCell ref="KUJ105"/>
    <mergeCell ref="KUA105"/>
    <mergeCell ref="KUB105"/>
    <mergeCell ref="KUC105"/>
    <mergeCell ref="KUD105"/>
    <mergeCell ref="KUE105"/>
    <mergeCell ref="KTV105"/>
    <mergeCell ref="KTW105"/>
    <mergeCell ref="KTX105"/>
    <mergeCell ref="KTY105"/>
    <mergeCell ref="KTZ105"/>
    <mergeCell ref="KTQ105"/>
    <mergeCell ref="KTR105"/>
    <mergeCell ref="KTS105"/>
    <mergeCell ref="KTT105"/>
    <mergeCell ref="KTU105"/>
    <mergeCell ref="KTL105"/>
    <mergeCell ref="KTM105"/>
    <mergeCell ref="KTN105"/>
    <mergeCell ref="KTO105"/>
    <mergeCell ref="KTP105"/>
    <mergeCell ref="KTG105"/>
    <mergeCell ref="KTH105"/>
    <mergeCell ref="KTI105"/>
    <mergeCell ref="KTJ105"/>
    <mergeCell ref="KTK105"/>
    <mergeCell ref="KTB105"/>
    <mergeCell ref="KTC105"/>
    <mergeCell ref="KTD105"/>
    <mergeCell ref="KTE105"/>
    <mergeCell ref="KTF105"/>
    <mergeCell ref="KSW105"/>
    <mergeCell ref="KSX105"/>
    <mergeCell ref="KSY105"/>
    <mergeCell ref="KSZ105"/>
    <mergeCell ref="KTA105"/>
    <mergeCell ref="KSR105"/>
    <mergeCell ref="KSS105"/>
    <mergeCell ref="KST105"/>
    <mergeCell ref="KSU105"/>
    <mergeCell ref="KSV105"/>
    <mergeCell ref="KSM105"/>
    <mergeCell ref="KSN105"/>
    <mergeCell ref="KSO105"/>
    <mergeCell ref="KSP105"/>
    <mergeCell ref="KSQ105"/>
    <mergeCell ref="KSH105"/>
    <mergeCell ref="KSI105"/>
    <mergeCell ref="KSJ105"/>
    <mergeCell ref="KSK105"/>
    <mergeCell ref="KSL105"/>
    <mergeCell ref="KSC105"/>
    <mergeCell ref="KSD105"/>
    <mergeCell ref="KSE105"/>
    <mergeCell ref="KSF105"/>
    <mergeCell ref="KSG105"/>
    <mergeCell ref="KRX105"/>
    <mergeCell ref="KRY105"/>
    <mergeCell ref="KRZ105"/>
    <mergeCell ref="KSA105"/>
    <mergeCell ref="KSB105"/>
    <mergeCell ref="KRS105"/>
    <mergeCell ref="KRT105"/>
    <mergeCell ref="KRU105"/>
    <mergeCell ref="KRV105"/>
    <mergeCell ref="KRW105"/>
    <mergeCell ref="KRN105"/>
    <mergeCell ref="KRO105"/>
    <mergeCell ref="KRP105"/>
    <mergeCell ref="KRQ105"/>
    <mergeCell ref="KRR105"/>
    <mergeCell ref="KRI105"/>
    <mergeCell ref="KRJ105"/>
    <mergeCell ref="KRK105"/>
    <mergeCell ref="KRL105"/>
    <mergeCell ref="KRM105"/>
    <mergeCell ref="KRD105"/>
    <mergeCell ref="KRE105"/>
    <mergeCell ref="KRF105"/>
    <mergeCell ref="KRG105"/>
    <mergeCell ref="KRH105"/>
    <mergeCell ref="KQY105"/>
    <mergeCell ref="KQZ105"/>
    <mergeCell ref="KRA105"/>
    <mergeCell ref="KRB105"/>
    <mergeCell ref="KRC105"/>
    <mergeCell ref="KQT105"/>
    <mergeCell ref="KQU105"/>
    <mergeCell ref="KQV105"/>
    <mergeCell ref="KQW105"/>
    <mergeCell ref="KQX105"/>
    <mergeCell ref="KQO105"/>
    <mergeCell ref="KQP105"/>
    <mergeCell ref="KQQ105"/>
    <mergeCell ref="KQR105"/>
    <mergeCell ref="KQS105"/>
    <mergeCell ref="KQJ105"/>
    <mergeCell ref="KQK105"/>
    <mergeCell ref="KQL105"/>
    <mergeCell ref="KQM105"/>
    <mergeCell ref="KQN105"/>
    <mergeCell ref="KQE105"/>
    <mergeCell ref="KQF105"/>
    <mergeCell ref="KQG105"/>
    <mergeCell ref="KQH105"/>
    <mergeCell ref="KQI105"/>
    <mergeCell ref="KPZ105"/>
    <mergeCell ref="KQA105"/>
    <mergeCell ref="KQB105"/>
    <mergeCell ref="KQC105"/>
    <mergeCell ref="KQD105"/>
    <mergeCell ref="KPU105"/>
    <mergeCell ref="KPV105"/>
    <mergeCell ref="KPW105"/>
    <mergeCell ref="KPX105"/>
    <mergeCell ref="KPY105"/>
    <mergeCell ref="KPP105"/>
    <mergeCell ref="KPQ105"/>
    <mergeCell ref="KPR105"/>
    <mergeCell ref="KPS105"/>
    <mergeCell ref="KPT105"/>
    <mergeCell ref="KPK105"/>
    <mergeCell ref="KPL105"/>
    <mergeCell ref="KPM105"/>
    <mergeCell ref="KPN105"/>
    <mergeCell ref="KPO105"/>
    <mergeCell ref="KPF105"/>
    <mergeCell ref="KPG105"/>
    <mergeCell ref="KPH105"/>
    <mergeCell ref="KPI105"/>
    <mergeCell ref="KPJ105"/>
    <mergeCell ref="KPA105"/>
    <mergeCell ref="KPB105"/>
    <mergeCell ref="KPC105"/>
    <mergeCell ref="KPD105"/>
    <mergeCell ref="KPE105"/>
    <mergeCell ref="KOV105"/>
    <mergeCell ref="KOW105"/>
    <mergeCell ref="KOX105"/>
    <mergeCell ref="KOY105"/>
    <mergeCell ref="KOZ105"/>
    <mergeCell ref="KOQ105"/>
    <mergeCell ref="KOR105"/>
    <mergeCell ref="KOS105"/>
    <mergeCell ref="KOT105"/>
    <mergeCell ref="KOU105"/>
    <mergeCell ref="KOL105"/>
    <mergeCell ref="KOM105"/>
    <mergeCell ref="KON105"/>
    <mergeCell ref="KOO105"/>
    <mergeCell ref="KOP105"/>
    <mergeCell ref="KOG105"/>
    <mergeCell ref="KOH105"/>
    <mergeCell ref="KOI105"/>
    <mergeCell ref="KOJ105"/>
    <mergeCell ref="KOK105"/>
    <mergeCell ref="KOB105"/>
    <mergeCell ref="KOC105"/>
    <mergeCell ref="KOD105"/>
    <mergeCell ref="KOE105"/>
    <mergeCell ref="KOF105"/>
    <mergeCell ref="KNW105"/>
    <mergeCell ref="KNX105"/>
    <mergeCell ref="KNY105"/>
    <mergeCell ref="KNZ105"/>
    <mergeCell ref="KOA105"/>
    <mergeCell ref="KNR105"/>
    <mergeCell ref="KNS105"/>
    <mergeCell ref="KNT105"/>
    <mergeCell ref="KNU105"/>
    <mergeCell ref="KNV105"/>
    <mergeCell ref="KNM105"/>
    <mergeCell ref="KNN105"/>
    <mergeCell ref="KNO105"/>
    <mergeCell ref="KNP105"/>
    <mergeCell ref="KNQ105"/>
    <mergeCell ref="KNH105"/>
    <mergeCell ref="KNI105"/>
    <mergeCell ref="KNJ105"/>
    <mergeCell ref="KNK105"/>
    <mergeCell ref="KNL105"/>
    <mergeCell ref="KNC105"/>
    <mergeCell ref="KND105"/>
    <mergeCell ref="KNE105"/>
    <mergeCell ref="KNF105"/>
    <mergeCell ref="KNG105"/>
    <mergeCell ref="KMX105"/>
    <mergeCell ref="KMY105"/>
    <mergeCell ref="KMZ105"/>
    <mergeCell ref="KNA105"/>
    <mergeCell ref="KNB105"/>
    <mergeCell ref="KMS105"/>
    <mergeCell ref="KMT105"/>
    <mergeCell ref="KMU105"/>
    <mergeCell ref="KMV105"/>
    <mergeCell ref="KMW105"/>
    <mergeCell ref="KMN105"/>
    <mergeCell ref="KMO105"/>
    <mergeCell ref="KMP105"/>
    <mergeCell ref="KMQ105"/>
    <mergeCell ref="KMR105"/>
    <mergeCell ref="KMI105"/>
    <mergeCell ref="KMJ105"/>
    <mergeCell ref="KMK105"/>
    <mergeCell ref="KML105"/>
    <mergeCell ref="KMM105"/>
    <mergeCell ref="KMD105"/>
    <mergeCell ref="KME105"/>
    <mergeCell ref="KMF105"/>
    <mergeCell ref="KMG105"/>
    <mergeCell ref="KMH105"/>
    <mergeCell ref="KLY105"/>
    <mergeCell ref="KLZ105"/>
    <mergeCell ref="KMA105"/>
    <mergeCell ref="KMB105"/>
    <mergeCell ref="KMC105"/>
    <mergeCell ref="KLT105"/>
    <mergeCell ref="KLU105"/>
    <mergeCell ref="KLV105"/>
    <mergeCell ref="KLW105"/>
    <mergeCell ref="KLX105"/>
    <mergeCell ref="KLO105"/>
    <mergeCell ref="KLP105"/>
    <mergeCell ref="KLQ105"/>
    <mergeCell ref="KLR105"/>
    <mergeCell ref="KLS105"/>
    <mergeCell ref="KLJ105"/>
    <mergeCell ref="KLK105"/>
    <mergeCell ref="KLL105"/>
    <mergeCell ref="KLM105"/>
    <mergeCell ref="KLN105"/>
    <mergeCell ref="KLE105"/>
    <mergeCell ref="KLF105"/>
    <mergeCell ref="KLG105"/>
    <mergeCell ref="KLH105"/>
    <mergeCell ref="KLI105"/>
    <mergeCell ref="KKZ105"/>
    <mergeCell ref="KLA105"/>
    <mergeCell ref="KLB105"/>
    <mergeCell ref="KLC105"/>
    <mergeCell ref="KLD105"/>
    <mergeCell ref="KKU105"/>
    <mergeCell ref="KKV105"/>
    <mergeCell ref="KKW105"/>
    <mergeCell ref="KKX105"/>
    <mergeCell ref="KKY105"/>
    <mergeCell ref="KKP105"/>
    <mergeCell ref="KKQ105"/>
    <mergeCell ref="KKR105"/>
    <mergeCell ref="KKS105"/>
    <mergeCell ref="KKT105"/>
    <mergeCell ref="KKK105"/>
    <mergeCell ref="KKL105"/>
    <mergeCell ref="KKM105"/>
    <mergeCell ref="KKN105"/>
    <mergeCell ref="KKO105"/>
    <mergeCell ref="KKF105"/>
    <mergeCell ref="KKG105"/>
    <mergeCell ref="KKH105"/>
    <mergeCell ref="KKI105"/>
    <mergeCell ref="KKJ105"/>
    <mergeCell ref="KKA105"/>
    <mergeCell ref="KKB105"/>
    <mergeCell ref="KKC105"/>
    <mergeCell ref="KKD105"/>
    <mergeCell ref="KKE105"/>
    <mergeCell ref="KJV105"/>
    <mergeCell ref="KJW105"/>
    <mergeCell ref="KJX105"/>
    <mergeCell ref="KJY105"/>
    <mergeCell ref="KJZ105"/>
    <mergeCell ref="KJQ105"/>
    <mergeCell ref="KJR105"/>
    <mergeCell ref="KJS105"/>
    <mergeCell ref="KJT105"/>
    <mergeCell ref="KJU105"/>
    <mergeCell ref="KJL105"/>
    <mergeCell ref="KJM105"/>
    <mergeCell ref="KJN105"/>
    <mergeCell ref="KJO105"/>
    <mergeCell ref="KJP105"/>
    <mergeCell ref="KJG105"/>
    <mergeCell ref="KJH105"/>
    <mergeCell ref="KJI105"/>
    <mergeCell ref="KJJ105"/>
    <mergeCell ref="KJK105"/>
    <mergeCell ref="KJB105"/>
    <mergeCell ref="KJC105"/>
    <mergeCell ref="KJD105"/>
    <mergeCell ref="KJE105"/>
    <mergeCell ref="KJF105"/>
    <mergeCell ref="KIW105"/>
    <mergeCell ref="KIX105"/>
    <mergeCell ref="KIY105"/>
    <mergeCell ref="KIZ105"/>
    <mergeCell ref="KJA105"/>
    <mergeCell ref="KIR105"/>
    <mergeCell ref="KIS105"/>
    <mergeCell ref="KIT105"/>
    <mergeCell ref="KIU105"/>
    <mergeCell ref="KIV105"/>
    <mergeCell ref="KIM105"/>
    <mergeCell ref="KIN105"/>
    <mergeCell ref="KIO105"/>
    <mergeCell ref="KIP105"/>
    <mergeCell ref="KIQ105"/>
    <mergeCell ref="KIH105"/>
    <mergeCell ref="KII105"/>
    <mergeCell ref="KIJ105"/>
    <mergeCell ref="KIK105"/>
    <mergeCell ref="KIL105"/>
    <mergeCell ref="KIC105"/>
    <mergeCell ref="KID105"/>
    <mergeCell ref="KIE105"/>
    <mergeCell ref="KIF105"/>
    <mergeCell ref="KIG105"/>
    <mergeCell ref="KHX105"/>
    <mergeCell ref="KHY105"/>
    <mergeCell ref="KHZ105"/>
    <mergeCell ref="KIA105"/>
    <mergeCell ref="KIB105"/>
    <mergeCell ref="KHS105"/>
    <mergeCell ref="KHT105"/>
    <mergeCell ref="KHU105"/>
    <mergeCell ref="KHV105"/>
    <mergeCell ref="KHW105"/>
    <mergeCell ref="KHN105"/>
    <mergeCell ref="KHO105"/>
    <mergeCell ref="KHP105"/>
    <mergeCell ref="KHQ105"/>
    <mergeCell ref="KHR105"/>
    <mergeCell ref="KHI105"/>
    <mergeCell ref="KHJ105"/>
    <mergeCell ref="KHK105"/>
    <mergeCell ref="KHL105"/>
    <mergeCell ref="KHM105"/>
    <mergeCell ref="KHD105"/>
    <mergeCell ref="KHE105"/>
    <mergeCell ref="KHF105"/>
    <mergeCell ref="KHG105"/>
    <mergeCell ref="KHH105"/>
    <mergeCell ref="KGY105"/>
    <mergeCell ref="KGZ105"/>
    <mergeCell ref="KHA105"/>
    <mergeCell ref="KHB105"/>
    <mergeCell ref="KHC105"/>
    <mergeCell ref="KGT105"/>
    <mergeCell ref="KGU105"/>
    <mergeCell ref="KGV105"/>
    <mergeCell ref="KGW105"/>
    <mergeCell ref="KGX105"/>
    <mergeCell ref="KGO105"/>
    <mergeCell ref="KGP105"/>
    <mergeCell ref="KGQ105"/>
    <mergeCell ref="KGR105"/>
    <mergeCell ref="KGS105"/>
    <mergeCell ref="KGJ105"/>
    <mergeCell ref="KGK105"/>
    <mergeCell ref="KGL105"/>
    <mergeCell ref="KGM105"/>
    <mergeCell ref="KGN105"/>
    <mergeCell ref="KGE105"/>
    <mergeCell ref="KGF105"/>
    <mergeCell ref="KGG105"/>
    <mergeCell ref="KGH105"/>
    <mergeCell ref="KGI105"/>
    <mergeCell ref="KFZ105"/>
    <mergeCell ref="KGA105"/>
    <mergeCell ref="KGB105"/>
    <mergeCell ref="KGC105"/>
    <mergeCell ref="KGD105"/>
    <mergeCell ref="KFU105"/>
    <mergeCell ref="KFV105"/>
    <mergeCell ref="KFW105"/>
    <mergeCell ref="KFX105"/>
    <mergeCell ref="KFY105"/>
    <mergeCell ref="KFP105"/>
    <mergeCell ref="KFQ105"/>
    <mergeCell ref="KFR105"/>
    <mergeCell ref="KFS105"/>
    <mergeCell ref="KFT105"/>
    <mergeCell ref="KFK105"/>
    <mergeCell ref="KFL105"/>
    <mergeCell ref="KFM105"/>
    <mergeCell ref="KFN105"/>
    <mergeCell ref="KFO105"/>
    <mergeCell ref="KFF105"/>
    <mergeCell ref="KFG105"/>
    <mergeCell ref="KFH105"/>
    <mergeCell ref="KFI105"/>
    <mergeCell ref="KFJ105"/>
    <mergeCell ref="KFA105"/>
    <mergeCell ref="KFB105"/>
    <mergeCell ref="KFC105"/>
    <mergeCell ref="KFD105"/>
    <mergeCell ref="KFE105"/>
    <mergeCell ref="KEV105"/>
    <mergeCell ref="KEW105"/>
    <mergeCell ref="KEX105"/>
    <mergeCell ref="KEY105"/>
    <mergeCell ref="KEZ105"/>
    <mergeCell ref="KEQ105"/>
    <mergeCell ref="KER105"/>
    <mergeCell ref="KES105"/>
    <mergeCell ref="KET105"/>
    <mergeCell ref="KEU105"/>
    <mergeCell ref="KEL105"/>
    <mergeCell ref="KEM105"/>
    <mergeCell ref="KEN105"/>
    <mergeCell ref="KEO105"/>
    <mergeCell ref="KEP105"/>
    <mergeCell ref="KEG105"/>
    <mergeCell ref="KEH105"/>
    <mergeCell ref="KEI105"/>
    <mergeCell ref="KEJ105"/>
    <mergeCell ref="KEK105"/>
    <mergeCell ref="KEB105"/>
    <mergeCell ref="KEC105"/>
    <mergeCell ref="KED105"/>
    <mergeCell ref="KEE105"/>
    <mergeCell ref="KEF105"/>
    <mergeCell ref="KDW105"/>
    <mergeCell ref="KDX105"/>
    <mergeCell ref="KDY105"/>
    <mergeCell ref="KDZ105"/>
    <mergeCell ref="KEA105"/>
    <mergeCell ref="KDR105"/>
    <mergeCell ref="KDS105"/>
    <mergeCell ref="KDT105"/>
    <mergeCell ref="KDU105"/>
    <mergeCell ref="KDV105"/>
    <mergeCell ref="KDM105"/>
    <mergeCell ref="KDN105"/>
    <mergeCell ref="KDO105"/>
    <mergeCell ref="KDP105"/>
    <mergeCell ref="KDQ105"/>
    <mergeCell ref="KDH105"/>
    <mergeCell ref="KDI105"/>
    <mergeCell ref="KDJ105"/>
    <mergeCell ref="KDK105"/>
    <mergeCell ref="KDL105"/>
    <mergeCell ref="KDC105"/>
    <mergeCell ref="KDD105"/>
    <mergeCell ref="KDE105"/>
    <mergeCell ref="KDF105"/>
    <mergeCell ref="KDG105"/>
    <mergeCell ref="KCX105"/>
    <mergeCell ref="KCY105"/>
    <mergeCell ref="KCZ105"/>
    <mergeCell ref="KDA105"/>
    <mergeCell ref="KDB105"/>
    <mergeCell ref="KCS105"/>
    <mergeCell ref="KCT105"/>
    <mergeCell ref="KCU105"/>
    <mergeCell ref="KCV105"/>
    <mergeCell ref="KCW105"/>
    <mergeCell ref="KCN105"/>
    <mergeCell ref="KCO105"/>
    <mergeCell ref="KCP105"/>
    <mergeCell ref="KCQ105"/>
    <mergeCell ref="KCR105"/>
    <mergeCell ref="KCI105"/>
    <mergeCell ref="KCJ105"/>
    <mergeCell ref="KCK105"/>
    <mergeCell ref="KCL105"/>
    <mergeCell ref="KCM105"/>
    <mergeCell ref="KCD105"/>
    <mergeCell ref="KCE105"/>
    <mergeCell ref="KCF105"/>
    <mergeCell ref="KCG105"/>
    <mergeCell ref="KCH105"/>
    <mergeCell ref="KBY105"/>
    <mergeCell ref="KBZ105"/>
    <mergeCell ref="KCA105"/>
    <mergeCell ref="KCB105"/>
    <mergeCell ref="KCC105"/>
    <mergeCell ref="KBT105"/>
    <mergeCell ref="KBU105"/>
    <mergeCell ref="KBV105"/>
    <mergeCell ref="KBW105"/>
    <mergeCell ref="KBX105"/>
    <mergeCell ref="KBO105"/>
    <mergeCell ref="KBP105"/>
    <mergeCell ref="KBQ105"/>
    <mergeCell ref="KBR105"/>
    <mergeCell ref="KBS105"/>
    <mergeCell ref="KBJ105"/>
    <mergeCell ref="KBK105"/>
    <mergeCell ref="KBL105"/>
    <mergeCell ref="KBM105"/>
    <mergeCell ref="KBN105"/>
    <mergeCell ref="KBE105"/>
    <mergeCell ref="KBF105"/>
    <mergeCell ref="KBG105"/>
    <mergeCell ref="KBH105"/>
    <mergeCell ref="KBI105"/>
    <mergeCell ref="KAZ105"/>
    <mergeCell ref="KBA105"/>
    <mergeCell ref="KBB105"/>
    <mergeCell ref="KBC105"/>
    <mergeCell ref="KBD105"/>
    <mergeCell ref="KAU105"/>
    <mergeCell ref="KAV105"/>
    <mergeCell ref="KAW105"/>
    <mergeCell ref="KAX105"/>
    <mergeCell ref="KAY105"/>
    <mergeCell ref="KAP105"/>
    <mergeCell ref="KAQ105"/>
    <mergeCell ref="KAR105"/>
    <mergeCell ref="KAS105"/>
    <mergeCell ref="KAT105"/>
    <mergeCell ref="KAK105"/>
    <mergeCell ref="KAL105"/>
    <mergeCell ref="KAM105"/>
    <mergeCell ref="KAN105"/>
    <mergeCell ref="KAO105"/>
    <mergeCell ref="KAF105"/>
    <mergeCell ref="KAG105"/>
    <mergeCell ref="KAH105"/>
    <mergeCell ref="KAI105"/>
    <mergeCell ref="KAJ105"/>
    <mergeCell ref="KAA105"/>
    <mergeCell ref="KAB105"/>
    <mergeCell ref="KAC105"/>
    <mergeCell ref="KAD105"/>
    <mergeCell ref="KAE105"/>
    <mergeCell ref="JZV105"/>
    <mergeCell ref="JZW105"/>
    <mergeCell ref="JZX105"/>
    <mergeCell ref="JZY105"/>
    <mergeCell ref="JZZ105"/>
    <mergeCell ref="JZQ105"/>
    <mergeCell ref="JZR105"/>
    <mergeCell ref="JZS105"/>
    <mergeCell ref="JZT105"/>
    <mergeCell ref="JZU105"/>
    <mergeCell ref="JZL105"/>
    <mergeCell ref="JZM105"/>
    <mergeCell ref="JZN105"/>
    <mergeCell ref="JZO105"/>
    <mergeCell ref="JZP105"/>
    <mergeCell ref="JZG105"/>
    <mergeCell ref="JZH105"/>
    <mergeCell ref="JZI105"/>
    <mergeCell ref="JZJ105"/>
    <mergeCell ref="JZK105"/>
    <mergeCell ref="JZB105"/>
    <mergeCell ref="JZC105"/>
    <mergeCell ref="JZD105"/>
    <mergeCell ref="JZE105"/>
    <mergeCell ref="JZF105"/>
    <mergeCell ref="JYW105"/>
    <mergeCell ref="JYX105"/>
    <mergeCell ref="JYY105"/>
    <mergeCell ref="JYZ105"/>
    <mergeCell ref="JZA105"/>
    <mergeCell ref="JYR105"/>
    <mergeCell ref="JYS105"/>
    <mergeCell ref="JYT105"/>
    <mergeCell ref="JYU105"/>
    <mergeCell ref="JYV105"/>
    <mergeCell ref="JYM105"/>
    <mergeCell ref="JYN105"/>
    <mergeCell ref="JYO105"/>
    <mergeCell ref="JYP105"/>
    <mergeCell ref="JYQ105"/>
    <mergeCell ref="JYH105"/>
    <mergeCell ref="JYI105"/>
    <mergeCell ref="JYJ105"/>
    <mergeCell ref="JYK105"/>
    <mergeCell ref="JYL105"/>
    <mergeCell ref="JYC105"/>
    <mergeCell ref="JYD105"/>
    <mergeCell ref="JYE105"/>
    <mergeCell ref="JYF105"/>
    <mergeCell ref="JYG105"/>
    <mergeCell ref="JXX105"/>
    <mergeCell ref="JXY105"/>
    <mergeCell ref="JXZ105"/>
    <mergeCell ref="JYA105"/>
    <mergeCell ref="JYB105"/>
    <mergeCell ref="JXS105"/>
    <mergeCell ref="JXT105"/>
    <mergeCell ref="JXU105"/>
    <mergeCell ref="JXV105"/>
    <mergeCell ref="JXW105"/>
    <mergeCell ref="JXN105"/>
    <mergeCell ref="JXO105"/>
    <mergeCell ref="JXP105"/>
    <mergeCell ref="JXQ105"/>
    <mergeCell ref="JXR105"/>
    <mergeCell ref="JXI105"/>
    <mergeCell ref="JXJ105"/>
    <mergeCell ref="JXK105"/>
    <mergeCell ref="JXL105"/>
    <mergeCell ref="JXM105"/>
    <mergeCell ref="JXD105"/>
    <mergeCell ref="JXE105"/>
    <mergeCell ref="JXF105"/>
    <mergeCell ref="JXG105"/>
    <mergeCell ref="JXH105"/>
    <mergeCell ref="JWY105"/>
    <mergeCell ref="JWZ105"/>
    <mergeCell ref="JXA105"/>
    <mergeCell ref="JXB105"/>
    <mergeCell ref="JXC105"/>
    <mergeCell ref="JWT105"/>
    <mergeCell ref="JWU105"/>
    <mergeCell ref="JWV105"/>
    <mergeCell ref="JWW105"/>
    <mergeCell ref="JWX105"/>
    <mergeCell ref="JWO105"/>
    <mergeCell ref="JWP105"/>
    <mergeCell ref="JWQ105"/>
    <mergeCell ref="JWR105"/>
    <mergeCell ref="JWS105"/>
    <mergeCell ref="JWJ105"/>
    <mergeCell ref="JWK105"/>
    <mergeCell ref="JWL105"/>
    <mergeCell ref="JWM105"/>
    <mergeCell ref="JWN105"/>
    <mergeCell ref="JWE105"/>
    <mergeCell ref="JWF105"/>
    <mergeCell ref="JWG105"/>
    <mergeCell ref="JWH105"/>
    <mergeCell ref="JWI105"/>
    <mergeCell ref="JVZ105"/>
    <mergeCell ref="JWA105"/>
    <mergeCell ref="JWB105"/>
    <mergeCell ref="JWC105"/>
    <mergeCell ref="JWD105"/>
    <mergeCell ref="JVU105"/>
    <mergeCell ref="JVV105"/>
    <mergeCell ref="JVW105"/>
    <mergeCell ref="JVX105"/>
    <mergeCell ref="JVY105"/>
    <mergeCell ref="JVP105"/>
    <mergeCell ref="JVQ105"/>
    <mergeCell ref="JVR105"/>
    <mergeCell ref="JVS105"/>
    <mergeCell ref="JVT105"/>
    <mergeCell ref="JVK105"/>
    <mergeCell ref="JVL105"/>
    <mergeCell ref="JVM105"/>
    <mergeCell ref="JVN105"/>
    <mergeCell ref="JVO105"/>
    <mergeCell ref="JVF105"/>
    <mergeCell ref="JVG105"/>
    <mergeCell ref="JVH105"/>
    <mergeCell ref="JVI105"/>
    <mergeCell ref="JVJ105"/>
    <mergeCell ref="JVA105"/>
    <mergeCell ref="JVB105"/>
    <mergeCell ref="JVC105"/>
    <mergeCell ref="JVD105"/>
    <mergeCell ref="JVE105"/>
    <mergeCell ref="JUV105"/>
    <mergeCell ref="JUW105"/>
    <mergeCell ref="JUX105"/>
    <mergeCell ref="JUY105"/>
    <mergeCell ref="JUZ105"/>
    <mergeCell ref="JUQ105"/>
    <mergeCell ref="JUR105"/>
    <mergeCell ref="JUS105"/>
    <mergeCell ref="JUT105"/>
    <mergeCell ref="JUU105"/>
    <mergeCell ref="JUL105"/>
    <mergeCell ref="JUM105"/>
    <mergeCell ref="JUN105"/>
    <mergeCell ref="JUO105"/>
    <mergeCell ref="JUP105"/>
    <mergeCell ref="JUG105"/>
    <mergeCell ref="JUH105"/>
    <mergeCell ref="JUI105"/>
    <mergeCell ref="JUJ105"/>
    <mergeCell ref="JUK105"/>
    <mergeCell ref="JUB105"/>
    <mergeCell ref="JUC105"/>
    <mergeCell ref="JUD105"/>
    <mergeCell ref="JUE105"/>
    <mergeCell ref="JUF105"/>
    <mergeCell ref="JTW105"/>
    <mergeCell ref="JTX105"/>
    <mergeCell ref="JTY105"/>
    <mergeCell ref="JTZ105"/>
    <mergeCell ref="JUA105"/>
    <mergeCell ref="JTR105"/>
    <mergeCell ref="JTS105"/>
    <mergeCell ref="JTT105"/>
    <mergeCell ref="JTU105"/>
    <mergeCell ref="JTV105"/>
    <mergeCell ref="JTM105"/>
    <mergeCell ref="JTN105"/>
    <mergeCell ref="JTO105"/>
    <mergeCell ref="JTP105"/>
    <mergeCell ref="JTQ105"/>
    <mergeCell ref="JTH105"/>
    <mergeCell ref="JTI105"/>
    <mergeCell ref="JTJ105"/>
    <mergeCell ref="JTK105"/>
    <mergeCell ref="JTL105"/>
    <mergeCell ref="JTC105"/>
    <mergeCell ref="JTD105"/>
    <mergeCell ref="JTE105"/>
    <mergeCell ref="JTF105"/>
    <mergeCell ref="JTG105"/>
    <mergeCell ref="JSX105"/>
    <mergeCell ref="JSY105"/>
    <mergeCell ref="JSZ105"/>
    <mergeCell ref="JTA105"/>
    <mergeCell ref="JTB105"/>
    <mergeCell ref="JSS105"/>
    <mergeCell ref="JST105"/>
    <mergeCell ref="JSU105"/>
    <mergeCell ref="JSV105"/>
    <mergeCell ref="JSW105"/>
    <mergeCell ref="JSN105"/>
    <mergeCell ref="JSO105"/>
    <mergeCell ref="JSP105"/>
    <mergeCell ref="JSQ105"/>
    <mergeCell ref="JSR105"/>
    <mergeCell ref="JSI105"/>
    <mergeCell ref="JSJ105"/>
    <mergeCell ref="JSK105"/>
    <mergeCell ref="JSL105"/>
    <mergeCell ref="JSM105"/>
    <mergeCell ref="JSD105"/>
    <mergeCell ref="JSE105"/>
    <mergeCell ref="JSF105"/>
    <mergeCell ref="JSG105"/>
    <mergeCell ref="JSH105"/>
    <mergeCell ref="JRY105"/>
    <mergeCell ref="JRZ105"/>
    <mergeCell ref="JSA105"/>
    <mergeCell ref="JSB105"/>
    <mergeCell ref="JSC105"/>
    <mergeCell ref="JRT105"/>
    <mergeCell ref="JRU105"/>
    <mergeCell ref="JRV105"/>
    <mergeCell ref="JRW105"/>
    <mergeCell ref="JRX105"/>
    <mergeCell ref="JRO105"/>
    <mergeCell ref="JRP105"/>
    <mergeCell ref="JRQ105"/>
    <mergeCell ref="JRR105"/>
    <mergeCell ref="JRS105"/>
    <mergeCell ref="JRJ105"/>
    <mergeCell ref="JRK105"/>
    <mergeCell ref="JRL105"/>
    <mergeCell ref="JRM105"/>
    <mergeCell ref="JRN105"/>
    <mergeCell ref="JRE105"/>
    <mergeCell ref="JRF105"/>
    <mergeCell ref="JRG105"/>
    <mergeCell ref="JRH105"/>
    <mergeCell ref="JRI105"/>
    <mergeCell ref="JQZ105"/>
    <mergeCell ref="JRA105"/>
    <mergeCell ref="JRB105"/>
    <mergeCell ref="JRC105"/>
    <mergeCell ref="JRD105"/>
    <mergeCell ref="JQU105"/>
    <mergeCell ref="JQV105"/>
    <mergeCell ref="JQW105"/>
    <mergeCell ref="JQX105"/>
    <mergeCell ref="JQY105"/>
    <mergeCell ref="JQP105"/>
    <mergeCell ref="JQQ105"/>
    <mergeCell ref="JQR105"/>
    <mergeCell ref="JQS105"/>
    <mergeCell ref="JQT105"/>
    <mergeCell ref="JQK105"/>
    <mergeCell ref="JQL105"/>
    <mergeCell ref="JQM105"/>
    <mergeCell ref="JQN105"/>
    <mergeCell ref="JQO105"/>
    <mergeCell ref="JQF105"/>
    <mergeCell ref="JQG105"/>
    <mergeCell ref="JQH105"/>
    <mergeCell ref="JQI105"/>
    <mergeCell ref="JQJ105"/>
    <mergeCell ref="JQA105"/>
    <mergeCell ref="JQB105"/>
    <mergeCell ref="JQC105"/>
    <mergeCell ref="JQD105"/>
    <mergeCell ref="JQE105"/>
    <mergeCell ref="JPV105"/>
    <mergeCell ref="JPW105"/>
    <mergeCell ref="JPX105"/>
    <mergeCell ref="JPY105"/>
    <mergeCell ref="JPZ105"/>
    <mergeCell ref="JPQ105"/>
    <mergeCell ref="JPR105"/>
    <mergeCell ref="JPS105"/>
    <mergeCell ref="JPT105"/>
    <mergeCell ref="JPU105"/>
    <mergeCell ref="JPL105"/>
    <mergeCell ref="JPM105"/>
    <mergeCell ref="JPN105"/>
    <mergeCell ref="JPO105"/>
    <mergeCell ref="JPP105"/>
    <mergeCell ref="JPG105"/>
    <mergeCell ref="JPH105"/>
    <mergeCell ref="JPI105"/>
    <mergeCell ref="JPJ105"/>
    <mergeCell ref="JPK105"/>
    <mergeCell ref="JPB105"/>
    <mergeCell ref="JPC105"/>
    <mergeCell ref="JPD105"/>
    <mergeCell ref="JPE105"/>
    <mergeCell ref="JPF105"/>
    <mergeCell ref="JOW105"/>
    <mergeCell ref="JOX105"/>
    <mergeCell ref="JOY105"/>
    <mergeCell ref="JOZ105"/>
    <mergeCell ref="JPA105"/>
    <mergeCell ref="JOR105"/>
    <mergeCell ref="JOS105"/>
    <mergeCell ref="JOT105"/>
    <mergeCell ref="JOU105"/>
    <mergeCell ref="JOV105"/>
    <mergeCell ref="JOM105"/>
    <mergeCell ref="JON105"/>
    <mergeCell ref="JOO105"/>
    <mergeCell ref="JOP105"/>
    <mergeCell ref="JOQ105"/>
    <mergeCell ref="JOH105"/>
    <mergeCell ref="JOI105"/>
    <mergeCell ref="JOJ105"/>
    <mergeCell ref="JOK105"/>
    <mergeCell ref="JOL105"/>
    <mergeCell ref="JOC105"/>
    <mergeCell ref="JOD105"/>
    <mergeCell ref="JOE105"/>
    <mergeCell ref="JOF105"/>
    <mergeCell ref="JOG105"/>
    <mergeCell ref="JNX105"/>
    <mergeCell ref="JNY105"/>
    <mergeCell ref="JNZ105"/>
    <mergeCell ref="JOA105"/>
    <mergeCell ref="JOB105"/>
    <mergeCell ref="JNS105"/>
    <mergeCell ref="JNT105"/>
    <mergeCell ref="JNU105"/>
    <mergeCell ref="JNV105"/>
    <mergeCell ref="JNW105"/>
    <mergeCell ref="JNN105"/>
    <mergeCell ref="JNO105"/>
    <mergeCell ref="JNP105"/>
    <mergeCell ref="JNQ105"/>
    <mergeCell ref="JNR105"/>
    <mergeCell ref="JNI105"/>
    <mergeCell ref="JNJ105"/>
    <mergeCell ref="JNK105"/>
    <mergeCell ref="JNL105"/>
    <mergeCell ref="JNM105"/>
    <mergeCell ref="JND105"/>
    <mergeCell ref="JNE105"/>
    <mergeCell ref="JNF105"/>
    <mergeCell ref="JNG105"/>
    <mergeCell ref="JNH105"/>
    <mergeCell ref="JMY105"/>
    <mergeCell ref="JMZ105"/>
    <mergeCell ref="JNA105"/>
    <mergeCell ref="JNB105"/>
    <mergeCell ref="JNC105"/>
    <mergeCell ref="JMT105"/>
    <mergeCell ref="JMU105"/>
    <mergeCell ref="JMV105"/>
    <mergeCell ref="JMW105"/>
    <mergeCell ref="JMX105"/>
    <mergeCell ref="JMO105"/>
    <mergeCell ref="JMP105"/>
    <mergeCell ref="JMQ105"/>
    <mergeCell ref="JMR105"/>
    <mergeCell ref="JMS105"/>
    <mergeCell ref="JMJ105"/>
    <mergeCell ref="JMK105"/>
    <mergeCell ref="JML105"/>
    <mergeCell ref="JMM105"/>
    <mergeCell ref="JMN105"/>
    <mergeCell ref="JME105"/>
    <mergeCell ref="JMF105"/>
    <mergeCell ref="JMG105"/>
    <mergeCell ref="JMH105"/>
    <mergeCell ref="JMI105"/>
    <mergeCell ref="JLZ105"/>
    <mergeCell ref="JMA105"/>
    <mergeCell ref="JMB105"/>
    <mergeCell ref="JMC105"/>
    <mergeCell ref="JMD105"/>
    <mergeCell ref="JLU105"/>
    <mergeCell ref="JLV105"/>
    <mergeCell ref="JLW105"/>
    <mergeCell ref="JLX105"/>
    <mergeCell ref="JLY105"/>
    <mergeCell ref="JLP105"/>
    <mergeCell ref="JLQ105"/>
    <mergeCell ref="JLR105"/>
    <mergeCell ref="JLS105"/>
    <mergeCell ref="JLT105"/>
    <mergeCell ref="JLK105"/>
    <mergeCell ref="JLL105"/>
    <mergeCell ref="JLM105"/>
    <mergeCell ref="JLN105"/>
    <mergeCell ref="JLO105"/>
    <mergeCell ref="JLF105"/>
    <mergeCell ref="JLG105"/>
    <mergeCell ref="JLH105"/>
    <mergeCell ref="JLI105"/>
    <mergeCell ref="JLJ105"/>
    <mergeCell ref="JLA105"/>
    <mergeCell ref="JLB105"/>
    <mergeCell ref="JLC105"/>
    <mergeCell ref="JLD105"/>
    <mergeCell ref="JLE105"/>
    <mergeCell ref="JKV105"/>
    <mergeCell ref="JKW105"/>
    <mergeCell ref="JKX105"/>
    <mergeCell ref="JKY105"/>
    <mergeCell ref="JKZ105"/>
    <mergeCell ref="JKQ105"/>
    <mergeCell ref="JKR105"/>
    <mergeCell ref="JKS105"/>
    <mergeCell ref="JKT105"/>
    <mergeCell ref="JKU105"/>
    <mergeCell ref="JKL105"/>
    <mergeCell ref="JKM105"/>
    <mergeCell ref="JKN105"/>
    <mergeCell ref="JKO105"/>
    <mergeCell ref="JKP105"/>
    <mergeCell ref="JKG105"/>
    <mergeCell ref="JKH105"/>
    <mergeCell ref="JKI105"/>
    <mergeCell ref="JKJ105"/>
    <mergeCell ref="JKK105"/>
    <mergeCell ref="JKB105"/>
    <mergeCell ref="JKC105"/>
    <mergeCell ref="JKD105"/>
    <mergeCell ref="JKE105"/>
    <mergeCell ref="JKF105"/>
    <mergeCell ref="JJW105"/>
    <mergeCell ref="JJX105"/>
    <mergeCell ref="JJY105"/>
    <mergeCell ref="JJZ105"/>
    <mergeCell ref="JKA105"/>
    <mergeCell ref="JJR105"/>
    <mergeCell ref="JJS105"/>
    <mergeCell ref="JJT105"/>
    <mergeCell ref="JJU105"/>
    <mergeCell ref="JJV105"/>
    <mergeCell ref="JJM105"/>
    <mergeCell ref="JJN105"/>
    <mergeCell ref="JJO105"/>
    <mergeCell ref="JJP105"/>
    <mergeCell ref="JJQ105"/>
    <mergeCell ref="JJH105"/>
    <mergeCell ref="JJI105"/>
    <mergeCell ref="JJJ105"/>
    <mergeCell ref="JJK105"/>
    <mergeCell ref="JJL105"/>
    <mergeCell ref="JJC105"/>
    <mergeCell ref="JJD105"/>
    <mergeCell ref="JJE105"/>
    <mergeCell ref="JJF105"/>
    <mergeCell ref="JJG105"/>
    <mergeCell ref="JIX105"/>
    <mergeCell ref="JIY105"/>
    <mergeCell ref="JIZ105"/>
    <mergeCell ref="JJA105"/>
    <mergeCell ref="JJB105"/>
    <mergeCell ref="JIS105"/>
    <mergeCell ref="JIT105"/>
    <mergeCell ref="JIU105"/>
    <mergeCell ref="JIV105"/>
    <mergeCell ref="JIW105"/>
    <mergeCell ref="JIN105"/>
    <mergeCell ref="JIO105"/>
    <mergeCell ref="JIP105"/>
    <mergeCell ref="JIQ105"/>
    <mergeCell ref="JIR105"/>
    <mergeCell ref="JII105"/>
    <mergeCell ref="JIJ105"/>
    <mergeCell ref="JIK105"/>
    <mergeCell ref="JIL105"/>
    <mergeCell ref="JIM105"/>
    <mergeCell ref="JID105"/>
    <mergeCell ref="JIE105"/>
    <mergeCell ref="JIF105"/>
    <mergeCell ref="JIG105"/>
    <mergeCell ref="JIH105"/>
    <mergeCell ref="JHY105"/>
    <mergeCell ref="JHZ105"/>
    <mergeCell ref="JIA105"/>
    <mergeCell ref="JIB105"/>
    <mergeCell ref="JIC105"/>
    <mergeCell ref="JHT105"/>
    <mergeCell ref="JHU105"/>
    <mergeCell ref="JHV105"/>
    <mergeCell ref="JHW105"/>
    <mergeCell ref="JHX105"/>
    <mergeCell ref="JHO105"/>
    <mergeCell ref="JHP105"/>
    <mergeCell ref="JHQ105"/>
    <mergeCell ref="JHR105"/>
    <mergeCell ref="JHS105"/>
    <mergeCell ref="JHJ105"/>
    <mergeCell ref="JHK105"/>
    <mergeCell ref="JHL105"/>
    <mergeCell ref="JHM105"/>
    <mergeCell ref="JHN105"/>
    <mergeCell ref="JHE105"/>
    <mergeCell ref="JHF105"/>
    <mergeCell ref="JHG105"/>
    <mergeCell ref="JHH105"/>
    <mergeCell ref="JHI105"/>
    <mergeCell ref="JGZ105"/>
    <mergeCell ref="JHA105"/>
    <mergeCell ref="JHB105"/>
    <mergeCell ref="JHC105"/>
    <mergeCell ref="JHD105"/>
    <mergeCell ref="JGU105"/>
    <mergeCell ref="JGV105"/>
    <mergeCell ref="JGW105"/>
    <mergeCell ref="JGX105"/>
    <mergeCell ref="JGY105"/>
    <mergeCell ref="JGP105"/>
    <mergeCell ref="JGQ105"/>
    <mergeCell ref="JGR105"/>
    <mergeCell ref="JGS105"/>
    <mergeCell ref="JGT105"/>
    <mergeCell ref="JGK105"/>
    <mergeCell ref="JGL105"/>
    <mergeCell ref="JGM105"/>
    <mergeCell ref="JGN105"/>
    <mergeCell ref="JGO105"/>
    <mergeCell ref="JGF105"/>
    <mergeCell ref="JGG105"/>
    <mergeCell ref="JGH105"/>
    <mergeCell ref="JGI105"/>
    <mergeCell ref="JGJ105"/>
    <mergeCell ref="JGA105"/>
    <mergeCell ref="JGB105"/>
    <mergeCell ref="JGC105"/>
    <mergeCell ref="JGD105"/>
    <mergeCell ref="JGE105"/>
    <mergeCell ref="JFV105"/>
    <mergeCell ref="JFW105"/>
    <mergeCell ref="JFX105"/>
    <mergeCell ref="JFY105"/>
    <mergeCell ref="JFZ105"/>
    <mergeCell ref="JFQ105"/>
    <mergeCell ref="JFR105"/>
    <mergeCell ref="JFS105"/>
    <mergeCell ref="JFT105"/>
    <mergeCell ref="JFU105"/>
    <mergeCell ref="JFL105"/>
    <mergeCell ref="JFM105"/>
    <mergeCell ref="JFN105"/>
    <mergeCell ref="JFO105"/>
    <mergeCell ref="JFP105"/>
    <mergeCell ref="JFG105"/>
    <mergeCell ref="JFH105"/>
    <mergeCell ref="JFI105"/>
    <mergeCell ref="JFJ105"/>
    <mergeCell ref="JFK105"/>
    <mergeCell ref="JFB105"/>
    <mergeCell ref="JFC105"/>
    <mergeCell ref="JFD105"/>
    <mergeCell ref="JFE105"/>
    <mergeCell ref="JFF105"/>
    <mergeCell ref="JEW105"/>
    <mergeCell ref="JEX105"/>
    <mergeCell ref="JEY105"/>
    <mergeCell ref="JEZ105"/>
    <mergeCell ref="JFA105"/>
    <mergeCell ref="JER105"/>
    <mergeCell ref="JES105"/>
    <mergeCell ref="JET105"/>
    <mergeCell ref="JEU105"/>
    <mergeCell ref="JEV105"/>
    <mergeCell ref="JEM105"/>
    <mergeCell ref="JEN105"/>
    <mergeCell ref="JEO105"/>
    <mergeCell ref="JEP105"/>
    <mergeCell ref="JEQ105"/>
    <mergeCell ref="JEH105"/>
    <mergeCell ref="JEI105"/>
    <mergeCell ref="JEJ105"/>
    <mergeCell ref="JEK105"/>
    <mergeCell ref="JEL105"/>
    <mergeCell ref="JEC105"/>
    <mergeCell ref="JED105"/>
    <mergeCell ref="JEE105"/>
    <mergeCell ref="JEF105"/>
    <mergeCell ref="JEG105"/>
    <mergeCell ref="JDX105"/>
    <mergeCell ref="JDY105"/>
    <mergeCell ref="JDZ105"/>
    <mergeCell ref="JEA105"/>
    <mergeCell ref="JEB105"/>
    <mergeCell ref="JDS105"/>
    <mergeCell ref="JDT105"/>
    <mergeCell ref="JDU105"/>
    <mergeCell ref="JDV105"/>
    <mergeCell ref="JDW105"/>
    <mergeCell ref="JDN105"/>
    <mergeCell ref="JDO105"/>
    <mergeCell ref="JDP105"/>
    <mergeCell ref="JDQ105"/>
    <mergeCell ref="JDR105"/>
    <mergeCell ref="JDI105"/>
    <mergeCell ref="JDJ105"/>
    <mergeCell ref="JDK105"/>
    <mergeCell ref="JDL105"/>
    <mergeCell ref="JDM105"/>
    <mergeCell ref="JDD105"/>
    <mergeCell ref="JDE105"/>
    <mergeCell ref="JDF105"/>
    <mergeCell ref="JDG105"/>
    <mergeCell ref="JDH105"/>
    <mergeCell ref="JCY105"/>
    <mergeCell ref="JCZ105"/>
    <mergeCell ref="JDA105"/>
    <mergeCell ref="JDB105"/>
    <mergeCell ref="JDC105"/>
    <mergeCell ref="JCT105"/>
    <mergeCell ref="JCU105"/>
    <mergeCell ref="JCV105"/>
    <mergeCell ref="JCW105"/>
    <mergeCell ref="JCX105"/>
    <mergeCell ref="JCO105"/>
    <mergeCell ref="JCP105"/>
    <mergeCell ref="JCQ105"/>
    <mergeCell ref="JCR105"/>
    <mergeCell ref="JCS105"/>
    <mergeCell ref="JCJ105"/>
    <mergeCell ref="JCK105"/>
    <mergeCell ref="JCL105"/>
    <mergeCell ref="JCM105"/>
    <mergeCell ref="JCN105"/>
    <mergeCell ref="JCE105"/>
    <mergeCell ref="JCF105"/>
    <mergeCell ref="JCG105"/>
    <mergeCell ref="JCH105"/>
    <mergeCell ref="JCI105"/>
    <mergeCell ref="JBZ105"/>
    <mergeCell ref="JCA105"/>
    <mergeCell ref="JCB105"/>
    <mergeCell ref="JCC105"/>
    <mergeCell ref="JCD105"/>
    <mergeCell ref="JBU105"/>
    <mergeCell ref="JBV105"/>
    <mergeCell ref="JBW105"/>
    <mergeCell ref="JBX105"/>
    <mergeCell ref="JBY105"/>
    <mergeCell ref="JBP105"/>
    <mergeCell ref="JBQ105"/>
    <mergeCell ref="JBR105"/>
    <mergeCell ref="JBS105"/>
    <mergeCell ref="JBT105"/>
    <mergeCell ref="JBK105"/>
    <mergeCell ref="JBL105"/>
    <mergeCell ref="JBM105"/>
    <mergeCell ref="JBN105"/>
    <mergeCell ref="JBO105"/>
    <mergeCell ref="JBF105"/>
    <mergeCell ref="JBG105"/>
    <mergeCell ref="JBH105"/>
    <mergeCell ref="JBI105"/>
    <mergeCell ref="JBJ105"/>
    <mergeCell ref="JBA105"/>
    <mergeCell ref="JBB105"/>
    <mergeCell ref="JBC105"/>
    <mergeCell ref="JBD105"/>
    <mergeCell ref="JBE105"/>
    <mergeCell ref="JAV105"/>
    <mergeCell ref="JAW105"/>
    <mergeCell ref="JAX105"/>
    <mergeCell ref="JAY105"/>
    <mergeCell ref="JAZ105"/>
    <mergeCell ref="JAQ105"/>
    <mergeCell ref="JAR105"/>
    <mergeCell ref="JAS105"/>
    <mergeCell ref="JAT105"/>
    <mergeCell ref="JAU105"/>
    <mergeCell ref="JAL105"/>
    <mergeCell ref="JAM105"/>
    <mergeCell ref="JAN105"/>
    <mergeCell ref="JAO105"/>
    <mergeCell ref="JAP105"/>
    <mergeCell ref="JAG105"/>
    <mergeCell ref="JAH105"/>
    <mergeCell ref="JAI105"/>
    <mergeCell ref="JAJ105"/>
    <mergeCell ref="JAK105"/>
    <mergeCell ref="JAB105"/>
    <mergeCell ref="JAC105"/>
    <mergeCell ref="JAD105"/>
    <mergeCell ref="JAE105"/>
    <mergeCell ref="JAF105"/>
    <mergeCell ref="IZW105"/>
    <mergeCell ref="IZX105"/>
    <mergeCell ref="IZY105"/>
    <mergeCell ref="IZZ105"/>
    <mergeCell ref="JAA105"/>
    <mergeCell ref="IZR105"/>
    <mergeCell ref="IZS105"/>
    <mergeCell ref="IZT105"/>
    <mergeCell ref="IZU105"/>
    <mergeCell ref="IZV105"/>
    <mergeCell ref="IZM105"/>
    <mergeCell ref="IZN105"/>
    <mergeCell ref="IZO105"/>
    <mergeCell ref="IZP105"/>
    <mergeCell ref="IZQ105"/>
    <mergeCell ref="IZH105"/>
    <mergeCell ref="IZI105"/>
    <mergeCell ref="IZJ105"/>
    <mergeCell ref="IZK105"/>
    <mergeCell ref="IZL105"/>
    <mergeCell ref="IZC105"/>
    <mergeCell ref="IZD105"/>
    <mergeCell ref="IZE105"/>
    <mergeCell ref="IZF105"/>
    <mergeCell ref="IZG105"/>
    <mergeCell ref="IYX105"/>
    <mergeCell ref="IYY105"/>
    <mergeCell ref="IYZ105"/>
    <mergeCell ref="IZA105"/>
    <mergeCell ref="IZB105"/>
    <mergeCell ref="IYS105"/>
    <mergeCell ref="IYT105"/>
    <mergeCell ref="IYU105"/>
    <mergeCell ref="IYV105"/>
    <mergeCell ref="IYW105"/>
    <mergeCell ref="IYN105"/>
    <mergeCell ref="IYO105"/>
    <mergeCell ref="IYP105"/>
    <mergeCell ref="IYQ105"/>
    <mergeCell ref="IYR105"/>
    <mergeCell ref="IYI105"/>
    <mergeCell ref="IYJ105"/>
    <mergeCell ref="IYK105"/>
    <mergeCell ref="IYL105"/>
    <mergeCell ref="IYM105"/>
    <mergeCell ref="IYD105"/>
    <mergeCell ref="IYE105"/>
    <mergeCell ref="IYF105"/>
    <mergeCell ref="IYG105"/>
    <mergeCell ref="IYH105"/>
    <mergeCell ref="IXY105"/>
    <mergeCell ref="IXZ105"/>
    <mergeCell ref="IYA105"/>
    <mergeCell ref="IYB105"/>
    <mergeCell ref="IYC105"/>
    <mergeCell ref="IXT105"/>
    <mergeCell ref="IXU105"/>
    <mergeCell ref="IXV105"/>
    <mergeCell ref="IXW105"/>
    <mergeCell ref="IXX105"/>
    <mergeCell ref="IXO105"/>
    <mergeCell ref="IXP105"/>
    <mergeCell ref="IXQ105"/>
    <mergeCell ref="IXR105"/>
    <mergeCell ref="IXS105"/>
    <mergeCell ref="IXJ105"/>
    <mergeCell ref="IXK105"/>
    <mergeCell ref="IXL105"/>
    <mergeCell ref="IXM105"/>
    <mergeCell ref="IXN105"/>
    <mergeCell ref="IXE105"/>
    <mergeCell ref="IXF105"/>
    <mergeCell ref="IXG105"/>
    <mergeCell ref="IXH105"/>
    <mergeCell ref="IXI105"/>
    <mergeCell ref="IWZ105"/>
    <mergeCell ref="IXA105"/>
    <mergeCell ref="IXB105"/>
    <mergeCell ref="IXC105"/>
    <mergeCell ref="IXD105"/>
    <mergeCell ref="IWU105"/>
    <mergeCell ref="IWV105"/>
    <mergeCell ref="IWW105"/>
    <mergeCell ref="IWX105"/>
    <mergeCell ref="IWY105"/>
    <mergeCell ref="IWP105"/>
    <mergeCell ref="IWQ105"/>
    <mergeCell ref="IWR105"/>
    <mergeCell ref="IWS105"/>
    <mergeCell ref="IWT105"/>
    <mergeCell ref="IWK105"/>
    <mergeCell ref="IWL105"/>
    <mergeCell ref="IWM105"/>
    <mergeCell ref="IWN105"/>
    <mergeCell ref="IWO105"/>
    <mergeCell ref="IWF105"/>
    <mergeCell ref="IWG105"/>
    <mergeCell ref="IWH105"/>
    <mergeCell ref="IWI105"/>
    <mergeCell ref="IWJ105"/>
    <mergeCell ref="IWA105"/>
    <mergeCell ref="IWB105"/>
    <mergeCell ref="IWC105"/>
    <mergeCell ref="IWD105"/>
    <mergeCell ref="IWE105"/>
    <mergeCell ref="IVV105"/>
    <mergeCell ref="IVW105"/>
    <mergeCell ref="IVX105"/>
    <mergeCell ref="IVY105"/>
    <mergeCell ref="IVZ105"/>
    <mergeCell ref="IVQ105"/>
    <mergeCell ref="IVR105"/>
    <mergeCell ref="IVS105"/>
    <mergeCell ref="IVT105"/>
    <mergeCell ref="IVU105"/>
    <mergeCell ref="IVL105"/>
    <mergeCell ref="IVM105"/>
    <mergeCell ref="IVN105"/>
    <mergeCell ref="IVO105"/>
    <mergeCell ref="IVP105"/>
    <mergeCell ref="IVG105"/>
    <mergeCell ref="IVH105"/>
    <mergeCell ref="IVI105"/>
    <mergeCell ref="IVJ105"/>
    <mergeCell ref="IVK105"/>
    <mergeCell ref="IVB105"/>
    <mergeCell ref="IVC105"/>
    <mergeCell ref="IVD105"/>
    <mergeCell ref="IVE105"/>
    <mergeCell ref="IVF105"/>
    <mergeCell ref="IUW105"/>
    <mergeCell ref="IUX105"/>
    <mergeCell ref="IUY105"/>
    <mergeCell ref="IUZ105"/>
    <mergeCell ref="IVA105"/>
    <mergeCell ref="IUR105"/>
    <mergeCell ref="IUS105"/>
    <mergeCell ref="IUT105"/>
    <mergeCell ref="IUU105"/>
    <mergeCell ref="IUV105"/>
    <mergeCell ref="IUM105"/>
    <mergeCell ref="IUN105"/>
    <mergeCell ref="IUO105"/>
    <mergeCell ref="IUP105"/>
    <mergeCell ref="IUQ105"/>
    <mergeCell ref="IUH105"/>
    <mergeCell ref="IUI105"/>
    <mergeCell ref="IUJ105"/>
    <mergeCell ref="IUK105"/>
    <mergeCell ref="IUL105"/>
    <mergeCell ref="IUC105"/>
    <mergeCell ref="IUD105"/>
    <mergeCell ref="IUE105"/>
    <mergeCell ref="IUF105"/>
    <mergeCell ref="IUG105"/>
    <mergeCell ref="ITX105"/>
    <mergeCell ref="ITY105"/>
    <mergeCell ref="ITZ105"/>
    <mergeCell ref="IUA105"/>
    <mergeCell ref="IUB105"/>
    <mergeCell ref="ITS105"/>
    <mergeCell ref="ITT105"/>
    <mergeCell ref="ITU105"/>
    <mergeCell ref="ITV105"/>
    <mergeCell ref="ITW105"/>
    <mergeCell ref="ITN105"/>
    <mergeCell ref="ITO105"/>
    <mergeCell ref="ITP105"/>
    <mergeCell ref="ITQ105"/>
    <mergeCell ref="ITR105"/>
    <mergeCell ref="ITI105"/>
    <mergeCell ref="ITJ105"/>
    <mergeCell ref="ITK105"/>
    <mergeCell ref="ITL105"/>
    <mergeCell ref="ITM105"/>
    <mergeCell ref="ITD105"/>
    <mergeCell ref="ITE105"/>
    <mergeCell ref="ITF105"/>
    <mergeCell ref="ITG105"/>
    <mergeCell ref="ITH105"/>
    <mergeCell ref="ISY105"/>
    <mergeCell ref="ISZ105"/>
    <mergeCell ref="ITA105"/>
    <mergeCell ref="ITB105"/>
    <mergeCell ref="ITC105"/>
    <mergeCell ref="IST105"/>
    <mergeCell ref="ISU105"/>
    <mergeCell ref="ISV105"/>
    <mergeCell ref="ISW105"/>
    <mergeCell ref="ISX105"/>
    <mergeCell ref="ISO105"/>
    <mergeCell ref="ISP105"/>
    <mergeCell ref="ISQ105"/>
    <mergeCell ref="ISR105"/>
    <mergeCell ref="ISS105"/>
    <mergeCell ref="ISJ105"/>
    <mergeCell ref="ISK105"/>
    <mergeCell ref="ISL105"/>
    <mergeCell ref="ISM105"/>
    <mergeCell ref="ISN105"/>
    <mergeCell ref="ISE105"/>
    <mergeCell ref="ISF105"/>
    <mergeCell ref="ISG105"/>
    <mergeCell ref="ISH105"/>
    <mergeCell ref="ISI105"/>
    <mergeCell ref="IRZ105"/>
    <mergeCell ref="ISA105"/>
    <mergeCell ref="ISB105"/>
    <mergeCell ref="ISC105"/>
    <mergeCell ref="ISD105"/>
    <mergeCell ref="IRU105"/>
    <mergeCell ref="IRV105"/>
    <mergeCell ref="IRW105"/>
    <mergeCell ref="IRX105"/>
    <mergeCell ref="IRY105"/>
    <mergeCell ref="IRP105"/>
    <mergeCell ref="IRQ105"/>
    <mergeCell ref="IRR105"/>
    <mergeCell ref="IRS105"/>
    <mergeCell ref="IRT105"/>
    <mergeCell ref="IRK105"/>
    <mergeCell ref="IRL105"/>
    <mergeCell ref="IRM105"/>
    <mergeCell ref="IRN105"/>
    <mergeCell ref="IRO105"/>
    <mergeCell ref="IRF105"/>
    <mergeCell ref="IRG105"/>
    <mergeCell ref="IRH105"/>
    <mergeCell ref="IRI105"/>
    <mergeCell ref="IRJ105"/>
    <mergeCell ref="IRA105"/>
    <mergeCell ref="IRB105"/>
    <mergeCell ref="IRC105"/>
    <mergeCell ref="IRD105"/>
    <mergeCell ref="IRE105"/>
    <mergeCell ref="IQV105"/>
    <mergeCell ref="IQW105"/>
    <mergeCell ref="IQX105"/>
    <mergeCell ref="IQY105"/>
    <mergeCell ref="IQZ105"/>
    <mergeCell ref="IQQ105"/>
    <mergeCell ref="IQR105"/>
    <mergeCell ref="IQS105"/>
    <mergeCell ref="IQT105"/>
    <mergeCell ref="IQU105"/>
    <mergeCell ref="IQL105"/>
    <mergeCell ref="IQM105"/>
    <mergeCell ref="IQN105"/>
    <mergeCell ref="IQO105"/>
    <mergeCell ref="IQP105"/>
    <mergeCell ref="IQG105"/>
    <mergeCell ref="IQH105"/>
    <mergeCell ref="IQI105"/>
    <mergeCell ref="IQJ105"/>
    <mergeCell ref="IQK105"/>
    <mergeCell ref="IQB105"/>
    <mergeCell ref="IQC105"/>
    <mergeCell ref="IQD105"/>
    <mergeCell ref="IQE105"/>
    <mergeCell ref="IQF105"/>
    <mergeCell ref="IPW105"/>
    <mergeCell ref="IPX105"/>
    <mergeCell ref="IPY105"/>
    <mergeCell ref="IPZ105"/>
    <mergeCell ref="IQA105"/>
    <mergeCell ref="IPR105"/>
    <mergeCell ref="IPS105"/>
    <mergeCell ref="IPT105"/>
    <mergeCell ref="IPU105"/>
    <mergeCell ref="IPV105"/>
    <mergeCell ref="IPM105"/>
    <mergeCell ref="IPN105"/>
    <mergeCell ref="IPO105"/>
    <mergeCell ref="IPP105"/>
    <mergeCell ref="IPQ105"/>
    <mergeCell ref="IPH105"/>
    <mergeCell ref="IPI105"/>
    <mergeCell ref="IPJ105"/>
    <mergeCell ref="IPK105"/>
    <mergeCell ref="IPL105"/>
    <mergeCell ref="IPC105"/>
    <mergeCell ref="IPD105"/>
    <mergeCell ref="IPE105"/>
    <mergeCell ref="IPF105"/>
    <mergeCell ref="IPG105"/>
    <mergeCell ref="IOX105"/>
    <mergeCell ref="IOY105"/>
    <mergeCell ref="IOZ105"/>
    <mergeCell ref="IPA105"/>
    <mergeCell ref="IPB105"/>
    <mergeCell ref="IOS105"/>
    <mergeCell ref="IOT105"/>
    <mergeCell ref="IOU105"/>
    <mergeCell ref="IOV105"/>
    <mergeCell ref="IOW105"/>
    <mergeCell ref="ION105"/>
    <mergeCell ref="IOO105"/>
    <mergeCell ref="IOP105"/>
    <mergeCell ref="IOQ105"/>
    <mergeCell ref="IOR105"/>
    <mergeCell ref="IOI105"/>
    <mergeCell ref="IOJ105"/>
    <mergeCell ref="IOK105"/>
    <mergeCell ref="IOL105"/>
    <mergeCell ref="IOM105"/>
    <mergeCell ref="IOD105"/>
    <mergeCell ref="IOE105"/>
    <mergeCell ref="IOF105"/>
    <mergeCell ref="IOG105"/>
    <mergeCell ref="IOH105"/>
    <mergeCell ref="INY105"/>
    <mergeCell ref="INZ105"/>
    <mergeCell ref="IOA105"/>
    <mergeCell ref="IOB105"/>
    <mergeCell ref="IOC105"/>
    <mergeCell ref="INT105"/>
    <mergeCell ref="INU105"/>
    <mergeCell ref="INV105"/>
    <mergeCell ref="INW105"/>
    <mergeCell ref="INX105"/>
    <mergeCell ref="INO105"/>
    <mergeCell ref="INP105"/>
    <mergeCell ref="INQ105"/>
    <mergeCell ref="INR105"/>
    <mergeCell ref="INS105"/>
    <mergeCell ref="INJ105"/>
    <mergeCell ref="INK105"/>
    <mergeCell ref="INL105"/>
    <mergeCell ref="INM105"/>
    <mergeCell ref="INN105"/>
    <mergeCell ref="INE105"/>
    <mergeCell ref="INF105"/>
    <mergeCell ref="ING105"/>
    <mergeCell ref="INH105"/>
    <mergeCell ref="INI105"/>
    <mergeCell ref="IMZ105"/>
    <mergeCell ref="INA105"/>
    <mergeCell ref="INB105"/>
    <mergeCell ref="INC105"/>
    <mergeCell ref="IND105"/>
    <mergeCell ref="IMU105"/>
    <mergeCell ref="IMV105"/>
    <mergeCell ref="IMW105"/>
    <mergeCell ref="IMX105"/>
    <mergeCell ref="IMY105"/>
    <mergeCell ref="IMP105"/>
    <mergeCell ref="IMQ105"/>
    <mergeCell ref="IMR105"/>
    <mergeCell ref="IMS105"/>
    <mergeCell ref="IMT105"/>
    <mergeCell ref="IMK105"/>
    <mergeCell ref="IML105"/>
    <mergeCell ref="IMM105"/>
    <mergeCell ref="IMN105"/>
    <mergeCell ref="IMO105"/>
    <mergeCell ref="IMF105"/>
    <mergeCell ref="IMG105"/>
    <mergeCell ref="IMH105"/>
    <mergeCell ref="IMI105"/>
    <mergeCell ref="IMJ105"/>
    <mergeCell ref="IMA105"/>
    <mergeCell ref="IMB105"/>
    <mergeCell ref="IMC105"/>
    <mergeCell ref="IMD105"/>
    <mergeCell ref="IME105"/>
    <mergeCell ref="ILV105"/>
    <mergeCell ref="ILW105"/>
    <mergeCell ref="ILX105"/>
    <mergeCell ref="ILY105"/>
    <mergeCell ref="ILZ105"/>
    <mergeCell ref="ILQ105"/>
    <mergeCell ref="ILR105"/>
    <mergeCell ref="ILS105"/>
    <mergeCell ref="ILT105"/>
    <mergeCell ref="ILU105"/>
    <mergeCell ref="ILL105"/>
    <mergeCell ref="ILM105"/>
    <mergeCell ref="ILN105"/>
    <mergeCell ref="ILO105"/>
    <mergeCell ref="ILP105"/>
    <mergeCell ref="ILG105"/>
    <mergeCell ref="ILH105"/>
    <mergeCell ref="ILI105"/>
    <mergeCell ref="ILJ105"/>
    <mergeCell ref="ILK105"/>
    <mergeCell ref="ILB105"/>
    <mergeCell ref="ILC105"/>
    <mergeCell ref="ILD105"/>
    <mergeCell ref="ILE105"/>
    <mergeCell ref="ILF105"/>
    <mergeCell ref="IKW105"/>
    <mergeCell ref="IKX105"/>
    <mergeCell ref="IKY105"/>
    <mergeCell ref="IKZ105"/>
    <mergeCell ref="ILA105"/>
    <mergeCell ref="IKR105"/>
    <mergeCell ref="IKS105"/>
    <mergeCell ref="IKT105"/>
    <mergeCell ref="IKU105"/>
    <mergeCell ref="IKV105"/>
    <mergeCell ref="IKM105"/>
    <mergeCell ref="IKN105"/>
    <mergeCell ref="IKO105"/>
    <mergeCell ref="IKP105"/>
    <mergeCell ref="IKQ105"/>
    <mergeCell ref="IKH105"/>
    <mergeCell ref="IKI105"/>
    <mergeCell ref="IKJ105"/>
    <mergeCell ref="IKK105"/>
    <mergeCell ref="IKL105"/>
    <mergeCell ref="IKC105"/>
    <mergeCell ref="IKD105"/>
    <mergeCell ref="IKE105"/>
    <mergeCell ref="IKF105"/>
    <mergeCell ref="IKG105"/>
    <mergeCell ref="IJX105"/>
    <mergeCell ref="IJY105"/>
    <mergeCell ref="IJZ105"/>
    <mergeCell ref="IKA105"/>
    <mergeCell ref="IKB105"/>
    <mergeCell ref="IJS105"/>
    <mergeCell ref="IJT105"/>
    <mergeCell ref="IJU105"/>
    <mergeCell ref="IJV105"/>
    <mergeCell ref="IJW105"/>
    <mergeCell ref="IJN105"/>
    <mergeCell ref="IJO105"/>
    <mergeCell ref="IJP105"/>
    <mergeCell ref="IJQ105"/>
    <mergeCell ref="IJR105"/>
    <mergeCell ref="IJI105"/>
    <mergeCell ref="IJJ105"/>
    <mergeCell ref="IJK105"/>
    <mergeCell ref="IJL105"/>
    <mergeCell ref="IJM105"/>
    <mergeCell ref="IJD105"/>
    <mergeCell ref="IJE105"/>
    <mergeCell ref="IJF105"/>
    <mergeCell ref="IJG105"/>
    <mergeCell ref="IJH105"/>
    <mergeCell ref="IIY105"/>
    <mergeCell ref="IIZ105"/>
    <mergeCell ref="IJA105"/>
    <mergeCell ref="IJB105"/>
    <mergeCell ref="IJC105"/>
    <mergeCell ref="IIT105"/>
    <mergeCell ref="IIU105"/>
    <mergeCell ref="IIV105"/>
    <mergeCell ref="IIW105"/>
    <mergeCell ref="IIX105"/>
    <mergeCell ref="IIO105"/>
    <mergeCell ref="IIP105"/>
    <mergeCell ref="IIQ105"/>
    <mergeCell ref="IIR105"/>
    <mergeCell ref="IIS105"/>
    <mergeCell ref="IIJ105"/>
    <mergeCell ref="IIK105"/>
    <mergeCell ref="IIL105"/>
    <mergeCell ref="IIM105"/>
    <mergeCell ref="IIN105"/>
    <mergeCell ref="IIE105"/>
    <mergeCell ref="IIF105"/>
    <mergeCell ref="IIG105"/>
    <mergeCell ref="IIH105"/>
    <mergeCell ref="III105"/>
    <mergeCell ref="IHZ105"/>
    <mergeCell ref="IIA105"/>
    <mergeCell ref="IIB105"/>
    <mergeCell ref="IIC105"/>
    <mergeCell ref="IID105"/>
    <mergeCell ref="IHU105"/>
    <mergeCell ref="IHV105"/>
    <mergeCell ref="IHW105"/>
    <mergeCell ref="IHX105"/>
    <mergeCell ref="IHY105"/>
    <mergeCell ref="IHP105"/>
    <mergeCell ref="IHQ105"/>
    <mergeCell ref="IHR105"/>
    <mergeCell ref="IHS105"/>
    <mergeCell ref="IHT105"/>
    <mergeCell ref="IHK105"/>
    <mergeCell ref="IHL105"/>
    <mergeCell ref="IHM105"/>
    <mergeCell ref="IHN105"/>
    <mergeCell ref="IHO105"/>
    <mergeCell ref="IHF105"/>
    <mergeCell ref="IHG105"/>
    <mergeCell ref="IHH105"/>
    <mergeCell ref="IHI105"/>
    <mergeCell ref="IHJ105"/>
    <mergeCell ref="IHA105"/>
    <mergeCell ref="IHB105"/>
    <mergeCell ref="IHC105"/>
    <mergeCell ref="IHD105"/>
    <mergeCell ref="IHE105"/>
    <mergeCell ref="IGV105"/>
    <mergeCell ref="IGW105"/>
    <mergeCell ref="IGX105"/>
    <mergeCell ref="IGY105"/>
    <mergeCell ref="IGZ105"/>
    <mergeCell ref="IGQ105"/>
    <mergeCell ref="IGR105"/>
    <mergeCell ref="IGS105"/>
    <mergeCell ref="IGT105"/>
    <mergeCell ref="IGU105"/>
    <mergeCell ref="IGL105"/>
    <mergeCell ref="IGM105"/>
    <mergeCell ref="IGN105"/>
    <mergeCell ref="IGO105"/>
    <mergeCell ref="IGP105"/>
    <mergeCell ref="IGG105"/>
    <mergeCell ref="IGH105"/>
    <mergeCell ref="IGI105"/>
    <mergeCell ref="IGJ105"/>
    <mergeCell ref="IGK105"/>
    <mergeCell ref="IGB105"/>
    <mergeCell ref="IGC105"/>
    <mergeCell ref="IGD105"/>
    <mergeCell ref="IGE105"/>
    <mergeCell ref="IGF105"/>
    <mergeCell ref="IFW105"/>
    <mergeCell ref="IFX105"/>
    <mergeCell ref="IFY105"/>
    <mergeCell ref="IFZ105"/>
    <mergeCell ref="IGA105"/>
    <mergeCell ref="IFR105"/>
    <mergeCell ref="IFS105"/>
    <mergeCell ref="IFT105"/>
    <mergeCell ref="IFU105"/>
    <mergeCell ref="IFV105"/>
    <mergeCell ref="IFM105"/>
    <mergeCell ref="IFN105"/>
    <mergeCell ref="IFO105"/>
    <mergeCell ref="IFP105"/>
    <mergeCell ref="IFQ105"/>
    <mergeCell ref="IFH105"/>
    <mergeCell ref="IFI105"/>
    <mergeCell ref="IFJ105"/>
    <mergeCell ref="IFK105"/>
    <mergeCell ref="IFL105"/>
    <mergeCell ref="IFC105"/>
    <mergeCell ref="IFD105"/>
    <mergeCell ref="IFE105"/>
    <mergeCell ref="IFF105"/>
    <mergeCell ref="IFG105"/>
    <mergeCell ref="IEX105"/>
    <mergeCell ref="IEY105"/>
    <mergeCell ref="IEZ105"/>
    <mergeCell ref="IFA105"/>
    <mergeCell ref="IFB105"/>
    <mergeCell ref="IES105"/>
    <mergeCell ref="IET105"/>
    <mergeCell ref="IEU105"/>
    <mergeCell ref="IEV105"/>
    <mergeCell ref="IEW105"/>
    <mergeCell ref="IEN105"/>
    <mergeCell ref="IEO105"/>
    <mergeCell ref="IEP105"/>
    <mergeCell ref="IEQ105"/>
    <mergeCell ref="IER105"/>
    <mergeCell ref="IEI105"/>
    <mergeCell ref="IEJ105"/>
    <mergeCell ref="IEK105"/>
    <mergeCell ref="IEL105"/>
    <mergeCell ref="IEM105"/>
    <mergeCell ref="IED105"/>
    <mergeCell ref="IEE105"/>
    <mergeCell ref="IEF105"/>
    <mergeCell ref="IEG105"/>
    <mergeCell ref="IEH105"/>
    <mergeCell ref="IDY105"/>
    <mergeCell ref="IDZ105"/>
    <mergeCell ref="IEA105"/>
    <mergeCell ref="IEB105"/>
    <mergeCell ref="IEC105"/>
    <mergeCell ref="IDT105"/>
    <mergeCell ref="IDU105"/>
    <mergeCell ref="IDV105"/>
    <mergeCell ref="IDW105"/>
    <mergeCell ref="IDX105"/>
    <mergeCell ref="IDO105"/>
    <mergeCell ref="IDP105"/>
    <mergeCell ref="IDQ105"/>
    <mergeCell ref="IDR105"/>
    <mergeCell ref="IDS105"/>
    <mergeCell ref="IDJ105"/>
    <mergeCell ref="IDK105"/>
    <mergeCell ref="IDL105"/>
    <mergeCell ref="IDM105"/>
    <mergeCell ref="IDN105"/>
    <mergeCell ref="IDE105"/>
    <mergeCell ref="IDF105"/>
    <mergeCell ref="IDG105"/>
    <mergeCell ref="IDH105"/>
    <mergeCell ref="IDI105"/>
    <mergeCell ref="ICZ105"/>
    <mergeCell ref="IDA105"/>
    <mergeCell ref="IDB105"/>
    <mergeCell ref="IDC105"/>
    <mergeCell ref="IDD105"/>
    <mergeCell ref="ICU105"/>
    <mergeCell ref="ICV105"/>
    <mergeCell ref="ICW105"/>
    <mergeCell ref="ICX105"/>
    <mergeCell ref="ICY105"/>
    <mergeCell ref="ICP105"/>
    <mergeCell ref="ICQ105"/>
    <mergeCell ref="ICR105"/>
    <mergeCell ref="ICS105"/>
    <mergeCell ref="ICT105"/>
    <mergeCell ref="ICK105"/>
    <mergeCell ref="ICL105"/>
    <mergeCell ref="ICM105"/>
    <mergeCell ref="ICN105"/>
    <mergeCell ref="ICO105"/>
    <mergeCell ref="ICF105"/>
    <mergeCell ref="ICG105"/>
    <mergeCell ref="ICH105"/>
    <mergeCell ref="ICI105"/>
    <mergeCell ref="ICJ105"/>
    <mergeCell ref="ICA105"/>
    <mergeCell ref="ICB105"/>
    <mergeCell ref="ICC105"/>
    <mergeCell ref="ICD105"/>
    <mergeCell ref="ICE105"/>
    <mergeCell ref="IBV105"/>
    <mergeCell ref="IBW105"/>
    <mergeCell ref="IBX105"/>
    <mergeCell ref="IBY105"/>
    <mergeCell ref="IBZ105"/>
    <mergeCell ref="IBQ105"/>
    <mergeCell ref="IBR105"/>
    <mergeCell ref="IBS105"/>
    <mergeCell ref="IBT105"/>
    <mergeCell ref="IBU105"/>
    <mergeCell ref="IBL105"/>
    <mergeCell ref="IBM105"/>
    <mergeCell ref="IBN105"/>
    <mergeCell ref="IBO105"/>
    <mergeCell ref="IBP105"/>
    <mergeCell ref="IBG105"/>
    <mergeCell ref="IBH105"/>
    <mergeCell ref="IBI105"/>
    <mergeCell ref="IBJ105"/>
    <mergeCell ref="IBK105"/>
    <mergeCell ref="IBB105"/>
    <mergeCell ref="IBC105"/>
    <mergeCell ref="IBD105"/>
    <mergeCell ref="IBE105"/>
    <mergeCell ref="IBF105"/>
    <mergeCell ref="IAW105"/>
    <mergeCell ref="IAX105"/>
    <mergeCell ref="IAY105"/>
    <mergeCell ref="IAZ105"/>
    <mergeCell ref="IBA105"/>
    <mergeCell ref="IAR105"/>
    <mergeCell ref="IAS105"/>
    <mergeCell ref="IAT105"/>
    <mergeCell ref="IAU105"/>
    <mergeCell ref="IAV105"/>
    <mergeCell ref="IAM105"/>
    <mergeCell ref="IAN105"/>
    <mergeCell ref="IAO105"/>
    <mergeCell ref="IAP105"/>
    <mergeCell ref="IAQ105"/>
    <mergeCell ref="IAH105"/>
    <mergeCell ref="IAI105"/>
    <mergeCell ref="IAJ105"/>
    <mergeCell ref="IAK105"/>
    <mergeCell ref="IAL105"/>
    <mergeCell ref="IAC105"/>
    <mergeCell ref="IAD105"/>
    <mergeCell ref="IAE105"/>
    <mergeCell ref="IAF105"/>
    <mergeCell ref="IAG105"/>
    <mergeCell ref="HZX105"/>
    <mergeCell ref="HZY105"/>
    <mergeCell ref="HZZ105"/>
    <mergeCell ref="IAA105"/>
    <mergeCell ref="IAB105"/>
    <mergeCell ref="HZS105"/>
    <mergeCell ref="HZT105"/>
    <mergeCell ref="HZU105"/>
    <mergeCell ref="HZV105"/>
    <mergeCell ref="HZW105"/>
    <mergeCell ref="HZN105"/>
    <mergeCell ref="HZO105"/>
    <mergeCell ref="HZP105"/>
    <mergeCell ref="HZQ105"/>
    <mergeCell ref="HZR105"/>
    <mergeCell ref="HZI105"/>
    <mergeCell ref="HZJ105"/>
    <mergeCell ref="HZK105"/>
    <mergeCell ref="HZL105"/>
    <mergeCell ref="HZM105"/>
    <mergeCell ref="HZD105"/>
    <mergeCell ref="HZE105"/>
    <mergeCell ref="HZF105"/>
    <mergeCell ref="HZG105"/>
    <mergeCell ref="HZH105"/>
    <mergeCell ref="HYY105"/>
    <mergeCell ref="HYZ105"/>
    <mergeCell ref="HZA105"/>
    <mergeCell ref="HZB105"/>
    <mergeCell ref="HZC105"/>
    <mergeCell ref="HYT105"/>
    <mergeCell ref="HYU105"/>
    <mergeCell ref="HYV105"/>
    <mergeCell ref="HYW105"/>
    <mergeCell ref="HYX105"/>
    <mergeCell ref="HYO105"/>
    <mergeCell ref="HYP105"/>
    <mergeCell ref="HYQ105"/>
    <mergeCell ref="HYR105"/>
    <mergeCell ref="HYS105"/>
    <mergeCell ref="HYJ105"/>
    <mergeCell ref="HYK105"/>
    <mergeCell ref="HYL105"/>
    <mergeCell ref="HYM105"/>
    <mergeCell ref="HYN105"/>
    <mergeCell ref="HYE105"/>
    <mergeCell ref="HYF105"/>
    <mergeCell ref="HYG105"/>
    <mergeCell ref="HYH105"/>
    <mergeCell ref="HYI105"/>
    <mergeCell ref="HXZ105"/>
    <mergeCell ref="HYA105"/>
    <mergeCell ref="HYB105"/>
    <mergeCell ref="HYC105"/>
    <mergeCell ref="HYD105"/>
    <mergeCell ref="HXU105"/>
    <mergeCell ref="HXV105"/>
    <mergeCell ref="HXW105"/>
    <mergeCell ref="HXX105"/>
    <mergeCell ref="HXY105"/>
    <mergeCell ref="HXP105"/>
    <mergeCell ref="HXQ105"/>
    <mergeCell ref="HXR105"/>
    <mergeCell ref="HXS105"/>
    <mergeCell ref="HXT105"/>
    <mergeCell ref="HXK105"/>
    <mergeCell ref="HXL105"/>
    <mergeCell ref="HXM105"/>
    <mergeCell ref="HXN105"/>
    <mergeCell ref="HXO105"/>
    <mergeCell ref="HXF105"/>
    <mergeCell ref="HXG105"/>
    <mergeCell ref="HXH105"/>
    <mergeCell ref="HXI105"/>
    <mergeCell ref="HXJ105"/>
    <mergeCell ref="HXA105"/>
    <mergeCell ref="HXB105"/>
    <mergeCell ref="HXC105"/>
    <mergeCell ref="HXD105"/>
    <mergeCell ref="HXE105"/>
    <mergeCell ref="HWV105"/>
    <mergeCell ref="HWW105"/>
    <mergeCell ref="HWX105"/>
    <mergeCell ref="HWY105"/>
    <mergeCell ref="HWZ105"/>
    <mergeCell ref="HWQ105"/>
    <mergeCell ref="HWR105"/>
    <mergeCell ref="HWS105"/>
    <mergeCell ref="HWT105"/>
    <mergeCell ref="HWU105"/>
    <mergeCell ref="HWL105"/>
    <mergeCell ref="HWM105"/>
    <mergeCell ref="HWN105"/>
    <mergeCell ref="HWO105"/>
    <mergeCell ref="HWP105"/>
    <mergeCell ref="HWG105"/>
    <mergeCell ref="HWH105"/>
    <mergeCell ref="HWI105"/>
    <mergeCell ref="HWJ105"/>
    <mergeCell ref="HWK105"/>
    <mergeCell ref="HWB105"/>
    <mergeCell ref="HWC105"/>
    <mergeCell ref="HWD105"/>
    <mergeCell ref="HWE105"/>
    <mergeCell ref="HWF105"/>
    <mergeCell ref="HVW105"/>
    <mergeCell ref="HVX105"/>
    <mergeCell ref="HVY105"/>
    <mergeCell ref="HVZ105"/>
    <mergeCell ref="HWA105"/>
    <mergeCell ref="HVR105"/>
    <mergeCell ref="HVS105"/>
    <mergeCell ref="HVT105"/>
    <mergeCell ref="HVU105"/>
    <mergeCell ref="HVV105"/>
    <mergeCell ref="HVM105"/>
    <mergeCell ref="HVN105"/>
    <mergeCell ref="HVO105"/>
    <mergeCell ref="HVP105"/>
    <mergeCell ref="HVQ105"/>
    <mergeCell ref="HVH105"/>
    <mergeCell ref="HVI105"/>
    <mergeCell ref="HVJ105"/>
    <mergeCell ref="HVK105"/>
    <mergeCell ref="HVL105"/>
    <mergeCell ref="HVC105"/>
    <mergeCell ref="HVD105"/>
    <mergeCell ref="HVE105"/>
    <mergeCell ref="HVF105"/>
    <mergeCell ref="HVG105"/>
    <mergeCell ref="HUX105"/>
    <mergeCell ref="HUY105"/>
    <mergeCell ref="HUZ105"/>
    <mergeCell ref="HVA105"/>
    <mergeCell ref="HVB105"/>
    <mergeCell ref="HUS105"/>
    <mergeCell ref="HUT105"/>
    <mergeCell ref="HUU105"/>
    <mergeCell ref="HUV105"/>
    <mergeCell ref="HUW105"/>
    <mergeCell ref="HUN105"/>
    <mergeCell ref="HUO105"/>
    <mergeCell ref="HUP105"/>
    <mergeCell ref="HUQ105"/>
    <mergeCell ref="HUR105"/>
    <mergeCell ref="HUI105"/>
    <mergeCell ref="HUJ105"/>
    <mergeCell ref="HUK105"/>
    <mergeCell ref="HUL105"/>
    <mergeCell ref="HUM105"/>
    <mergeCell ref="HUD105"/>
    <mergeCell ref="HUE105"/>
    <mergeCell ref="HUF105"/>
    <mergeCell ref="HUG105"/>
    <mergeCell ref="HUH105"/>
    <mergeCell ref="HTY105"/>
    <mergeCell ref="HTZ105"/>
    <mergeCell ref="HUA105"/>
    <mergeCell ref="HUB105"/>
    <mergeCell ref="HUC105"/>
    <mergeCell ref="HTT105"/>
    <mergeCell ref="HTU105"/>
    <mergeCell ref="HTV105"/>
    <mergeCell ref="HTW105"/>
    <mergeCell ref="HTX105"/>
    <mergeCell ref="HTO105"/>
    <mergeCell ref="HTP105"/>
    <mergeCell ref="HTQ105"/>
    <mergeCell ref="HTR105"/>
    <mergeCell ref="HTS105"/>
    <mergeCell ref="HTJ105"/>
    <mergeCell ref="HTK105"/>
    <mergeCell ref="HTL105"/>
    <mergeCell ref="HTM105"/>
    <mergeCell ref="HTN105"/>
    <mergeCell ref="HTE105"/>
    <mergeCell ref="HTF105"/>
    <mergeCell ref="HTG105"/>
    <mergeCell ref="HTH105"/>
    <mergeCell ref="HTI105"/>
    <mergeCell ref="HSZ105"/>
    <mergeCell ref="HTA105"/>
    <mergeCell ref="HTB105"/>
    <mergeCell ref="HTC105"/>
    <mergeCell ref="HTD105"/>
    <mergeCell ref="HSU105"/>
    <mergeCell ref="HSV105"/>
    <mergeCell ref="HSW105"/>
    <mergeCell ref="HSX105"/>
    <mergeCell ref="HSY105"/>
    <mergeCell ref="HSP105"/>
    <mergeCell ref="HSQ105"/>
    <mergeCell ref="HSR105"/>
    <mergeCell ref="HSS105"/>
    <mergeCell ref="HST105"/>
    <mergeCell ref="HSK105"/>
    <mergeCell ref="HSL105"/>
    <mergeCell ref="HSM105"/>
    <mergeCell ref="HSN105"/>
    <mergeCell ref="HSO105"/>
    <mergeCell ref="HSF105"/>
    <mergeCell ref="HSG105"/>
    <mergeCell ref="HSH105"/>
    <mergeCell ref="HSI105"/>
    <mergeCell ref="HSJ105"/>
    <mergeCell ref="HSA105"/>
    <mergeCell ref="HSB105"/>
    <mergeCell ref="HSC105"/>
    <mergeCell ref="HSD105"/>
    <mergeCell ref="HSE105"/>
    <mergeCell ref="HRV105"/>
    <mergeCell ref="HRW105"/>
    <mergeCell ref="HRX105"/>
    <mergeCell ref="HRY105"/>
    <mergeCell ref="HRZ105"/>
    <mergeCell ref="HRQ105"/>
    <mergeCell ref="HRR105"/>
    <mergeCell ref="HRS105"/>
    <mergeCell ref="HRT105"/>
    <mergeCell ref="HRU105"/>
    <mergeCell ref="HRL105"/>
    <mergeCell ref="HRM105"/>
    <mergeCell ref="HRN105"/>
    <mergeCell ref="HRO105"/>
    <mergeCell ref="HRP105"/>
    <mergeCell ref="HRG105"/>
    <mergeCell ref="HRH105"/>
    <mergeCell ref="HRI105"/>
    <mergeCell ref="HRJ105"/>
    <mergeCell ref="HRK105"/>
    <mergeCell ref="HRB105"/>
    <mergeCell ref="HRC105"/>
    <mergeCell ref="HRD105"/>
    <mergeCell ref="HRE105"/>
    <mergeCell ref="HRF105"/>
    <mergeCell ref="HQW105"/>
    <mergeCell ref="HQX105"/>
    <mergeCell ref="HQY105"/>
    <mergeCell ref="HQZ105"/>
    <mergeCell ref="HRA105"/>
    <mergeCell ref="HQR105"/>
    <mergeCell ref="HQS105"/>
    <mergeCell ref="HQT105"/>
    <mergeCell ref="HQU105"/>
    <mergeCell ref="HQV105"/>
    <mergeCell ref="HQM105"/>
    <mergeCell ref="HQN105"/>
    <mergeCell ref="HQO105"/>
    <mergeCell ref="HQP105"/>
    <mergeCell ref="HQQ105"/>
    <mergeCell ref="HQH105"/>
    <mergeCell ref="HQI105"/>
    <mergeCell ref="HQJ105"/>
    <mergeCell ref="HQK105"/>
    <mergeCell ref="HQL105"/>
    <mergeCell ref="HQC105"/>
    <mergeCell ref="HQD105"/>
    <mergeCell ref="HQE105"/>
    <mergeCell ref="HQF105"/>
    <mergeCell ref="HQG105"/>
    <mergeCell ref="HPX105"/>
    <mergeCell ref="HPY105"/>
    <mergeCell ref="HPZ105"/>
    <mergeCell ref="HQA105"/>
    <mergeCell ref="HQB105"/>
    <mergeCell ref="HPS105"/>
    <mergeCell ref="HPT105"/>
    <mergeCell ref="HPU105"/>
    <mergeCell ref="HPV105"/>
    <mergeCell ref="HPW105"/>
    <mergeCell ref="HPN105"/>
    <mergeCell ref="HPO105"/>
    <mergeCell ref="HPP105"/>
    <mergeCell ref="HPQ105"/>
    <mergeCell ref="HPR105"/>
    <mergeCell ref="HPI105"/>
    <mergeCell ref="HPJ105"/>
    <mergeCell ref="HPK105"/>
    <mergeCell ref="HPL105"/>
    <mergeCell ref="HPM105"/>
    <mergeCell ref="HPD105"/>
    <mergeCell ref="HPE105"/>
    <mergeCell ref="HPF105"/>
    <mergeCell ref="HPG105"/>
    <mergeCell ref="HPH105"/>
    <mergeCell ref="HOY105"/>
    <mergeCell ref="HOZ105"/>
    <mergeCell ref="HPA105"/>
    <mergeCell ref="HPB105"/>
    <mergeCell ref="HPC105"/>
    <mergeCell ref="HOT105"/>
    <mergeCell ref="HOU105"/>
    <mergeCell ref="HOV105"/>
    <mergeCell ref="HOW105"/>
    <mergeCell ref="HOX105"/>
    <mergeCell ref="HOO105"/>
    <mergeCell ref="HOP105"/>
    <mergeCell ref="HOQ105"/>
    <mergeCell ref="HOR105"/>
    <mergeCell ref="HOS105"/>
    <mergeCell ref="HOJ105"/>
    <mergeCell ref="HOK105"/>
    <mergeCell ref="HOL105"/>
    <mergeCell ref="HOM105"/>
    <mergeCell ref="HON105"/>
    <mergeCell ref="HOE105"/>
    <mergeCell ref="HOF105"/>
    <mergeCell ref="HOG105"/>
    <mergeCell ref="HOH105"/>
    <mergeCell ref="HOI105"/>
    <mergeCell ref="HNZ105"/>
    <mergeCell ref="HOA105"/>
    <mergeCell ref="HOB105"/>
    <mergeCell ref="HOC105"/>
    <mergeCell ref="HOD105"/>
    <mergeCell ref="HNU105"/>
    <mergeCell ref="HNV105"/>
    <mergeCell ref="HNW105"/>
    <mergeCell ref="HNX105"/>
    <mergeCell ref="HNY105"/>
    <mergeCell ref="HNP105"/>
    <mergeCell ref="HNQ105"/>
    <mergeCell ref="HNR105"/>
    <mergeCell ref="HNS105"/>
    <mergeCell ref="HNT105"/>
    <mergeCell ref="HNK105"/>
    <mergeCell ref="HNL105"/>
    <mergeCell ref="HNM105"/>
    <mergeCell ref="HNN105"/>
    <mergeCell ref="HNO105"/>
    <mergeCell ref="HNF105"/>
    <mergeCell ref="HNG105"/>
    <mergeCell ref="HNH105"/>
    <mergeCell ref="HNI105"/>
    <mergeCell ref="HNJ105"/>
    <mergeCell ref="HNA105"/>
    <mergeCell ref="HNB105"/>
    <mergeCell ref="HNC105"/>
    <mergeCell ref="HND105"/>
    <mergeCell ref="HNE105"/>
    <mergeCell ref="HMV105"/>
    <mergeCell ref="HMW105"/>
    <mergeCell ref="HMX105"/>
    <mergeCell ref="HMY105"/>
    <mergeCell ref="HMZ105"/>
    <mergeCell ref="HMQ105"/>
    <mergeCell ref="HMR105"/>
    <mergeCell ref="HMS105"/>
    <mergeCell ref="HMT105"/>
    <mergeCell ref="HMU105"/>
    <mergeCell ref="HML105"/>
    <mergeCell ref="HMM105"/>
    <mergeCell ref="HMN105"/>
    <mergeCell ref="HMO105"/>
    <mergeCell ref="HMP105"/>
    <mergeCell ref="HMG105"/>
    <mergeCell ref="HMH105"/>
    <mergeCell ref="HMI105"/>
    <mergeCell ref="HMJ105"/>
    <mergeCell ref="HMK105"/>
    <mergeCell ref="HMB105"/>
    <mergeCell ref="HMC105"/>
    <mergeCell ref="HMD105"/>
    <mergeCell ref="HME105"/>
    <mergeCell ref="HMF105"/>
    <mergeCell ref="HLW105"/>
    <mergeCell ref="HLX105"/>
    <mergeCell ref="HLY105"/>
    <mergeCell ref="HLZ105"/>
    <mergeCell ref="HMA105"/>
    <mergeCell ref="HLR105"/>
    <mergeCell ref="HLS105"/>
    <mergeCell ref="HLT105"/>
    <mergeCell ref="HLU105"/>
    <mergeCell ref="HLV105"/>
    <mergeCell ref="HLM105"/>
    <mergeCell ref="HLN105"/>
    <mergeCell ref="HLO105"/>
    <mergeCell ref="HLP105"/>
    <mergeCell ref="HLQ105"/>
    <mergeCell ref="HLH105"/>
    <mergeCell ref="HLI105"/>
    <mergeCell ref="HLJ105"/>
    <mergeCell ref="HLK105"/>
    <mergeCell ref="HLL105"/>
    <mergeCell ref="HLC105"/>
    <mergeCell ref="HLD105"/>
    <mergeCell ref="HLE105"/>
    <mergeCell ref="HLF105"/>
    <mergeCell ref="HLG105"/>
    <mergeCell ref="HKX105"/>
    <mergeCell ref="HKY105"/>
    <mergeCell ref="HKZ105"/>
    <mergeCell ref="HLA105"/>
    <mergeCell ref="HLB105"/>
    <mergeCell ref="HKS105"/>
    <mergeCell ref="HKT105"/>
    <mergeCell ref="HKU105"/>
    <mergeCell ref="HKV105"/>
    <mergeCell ref="HKW105"/>
    <mergeCell ref="HKN105"/>
    <mergeCell ref="HKO105"/>
    <mergeCell ref="HKP105"/>
    <mergeCell ref="HKQ105"/>
    <mergeCell ref="HKR105"/>
    <mergeCell ref="HKI105"/>
    <mergeCell ref="HKJ105"/>
    <mergeCell ref="HKK105"/>
    <mergeCell ref="HKL105"/>
    <mergeCell ref="HKM105"/>
    <mergeCell ref="HKD105"/>
    <mergeCell ref="HKE105"/>
    <mergeCell ref="HKF105"/>
    <mergeCell ref="HKG105"/>
    <mergeCell ref="HKH105"/>
    <mergeCell ref="HJY105"/>
    <mergeCell ref="HJZ105"/>
    <mergeCell ref="HKA105"/>
    <mergeCell ref="HKB105"/>
    <mergeCell ref="HKC105"/>
    <mergeCell ref="HJT105"/>
    <mergeCell ref="HJU105"/>
    <mergeCell ref="HJV105"/>
    <mergeCell ref="HJW105"/>
    <mergeCell ref="HJX105"/>
    <mergeCell ref="HJO105"/>
    <mergeCell ref="HJP105"/>
    <mergeCell ref="HJQ105"/>
    <mergeCell ref="HJR105"/>
    <mergeCell ref="HJS105"/>
    <mergeCell ref="HJJ105"/>
    <mergeCell ref="HJK105"/>
    <mergeCell ref="HJL105"/>
    <mergeCell ref="HJM105"/>
    <mergeCell ref="HJN105"/>
    <mergeCell ref="HJE105"/>
    <mergeCell ref="HJF105"/>
    <mergeCell ref="HJG105"/>
    <mergeCell ref="HJH105"/>
    <mergeCell ref="HJI105"/>
    <mergeCell ref="HIZ105"/>
    <mergeCell ref="HJA105"/>
    <mergeCell ref="HJB105"/>
    <mergeCell ref="HJC105"/>
    <mergeCell ref="HJD105"/>
    <mergeCell ref="HIU105"/>
    <mergeCell ref="HIV105"/>
    <mergeCell ref="HIW105"/>
    <mergeCell ref="HIX105"/>
    <mergeCell ref="HIY105"/>
    <mergeCell ref="HIP105"/>
    <mergeCell ref="HIQ105"/>
    <mergeCell ref="HIR105"/>
    <mergeCell ref="HIS105"/>
    <mergeCell ref="HIT105"/>
    <mergeCell ref="HIK105"/>
    <mergeCell ref="HIL105"/>
    <mergeCell ref="HIM105"/>
    <mergeCell ref="HIN105"/>
    <mergeCell ref="HIO105"/>
    <mergeCell ref="HIF105"/>
    <mergeCell ref="HIG105"/>
    <mergeCell ref="HIH105"/>
    <mergeCell ref="HII105"/>
    <mergeCell ref="HIJ105"/>
    <mergeCell ref="HIA105"/>
    <mergeCell ref="HIB105"/>
    <mergeCell ref="HIC105"/>
    <mergeCell ref="HID105"/>
    <mergeCell ref="HIE105"/>
    <mergeCell ref="HHV105"/>
    <mergeCell ref="HHW105"/>
    <mergeCell ref="HHX105"/>
    <mergeCell ref="HHY105"/>
    <mergeCell ref="HHZ105"/>
    <mergeCell ref="HHQ105"/>
    <mergeCell ref="HHR105"/>
    <mergeCell ref="HHS105"/>
    <mergeCell ref="HHT105"/>
    <mergeCell ref="HHU105"/>
    <mergeCell ref="HHL105"/>
    <mergeCell ref="HHM105"/>
    <mergeCell ref="HHN105"/>
    <mergeCell ref="HHO105"/>
    <mergeCell ref="HHP105"/>
    <mergeCell ref="HHG105"/>
    <mergeCell ref="HHH105"/>
    <mergeCell ref="HHI105"/>
    <mergeCell ref="HHJ105"/>
    <mergeCell ref="HHK105"/>
    <mergeCell ref="HHB105"/>
    <mergeCell ref="HHC105"/>
    <mergeCell ref="HHD105"/>
    <mergeCell ref="HHE105"/>
    <mergeCell ref="HHF105"/>
    <mergeCell ref="HGW105"/>
    <mergeCell ref="HGX105"/>
    <mergeCell ref="HGY105"/>
    <mergeCell ref="HGZ105"/>
    <mergeCell ref="HHA105"/>
    <mergeCell ref="HGR105"/>
    <mergeCell ref="HGS105"/>
    <mergeCell ref="HGT105"/>
    <mergeCell ref="HGU105"/>
    <mergeCell ref="HGV105"/>
    <mergeCell ref="HGM105"/>
    <mergeCell ref="HGN105"/>
    <mergeCell ref="HGO105"/>
    <mergeCell ref="HGP105"/>
    <mergeCell ref="HGQ105"/>
    <mergeCell ref="HGH105"/>
    <mergeCell ref="HGI105"/>
    <mergeCell ref="HGJ105"/>
    <mergeCell ref="HGK105"/>
    <mergeCell ref="HGL105"/>
    <mergeCell ref="HGC105"/>
    <mergeCell ref="HGD105"/>
    <mergeCell ref="HGE105"/>
    <mergeCell ref="HGF105"/>
    <mergeCell ref="HGG105"/>
    <mergeCell ref="HFX105"/>
    <mergeCell ref="HFY105"/>
    <mergeCell ref="HFZ105"/>
    <mergeCell ref="HGA105"/>
    <mergeCell ref="HGB105"/>
    <mergeCell ref="HFS105"/>
    <mergeCell ref="HFT105"/>
    <mergeCell ref="HFU105"/>
    <mergeCell ref="HFV105"/>
    <mergeCell ref="HFW105"/>
    <mergeCell ref="HFN105"/>
    <mergeCell ref="HFO105"/>
    <mergeCell ref="HFP105"/>
    <mergeCell ref="HFQ105"/>
    <mergeCell ref="HFR105"/>
    <mergeCell ref="HFI105"/>
    <mergeCell ref="HFJ105"/>
    <mergeCell ref="HFK105"/>
    <mergeCell ref="HFL105"/>
    <mergeCell ref="HFM105"/>
    <mergeCell ref="HFD105"/>
    <mergeCell ref="HFE105"/>
    <mergeCell ref="HFF105"/>
    <mergeCell ref="HFG105"/>
    <mergeCell ref="HFH105"/>
    <mergeCell ref="HEY105"/>
    <mergeCell ref="HEZ105"/>
    <mergeCell ref="HFA105"/>
    <mergeCell ref="HFB105"/>
    <mergeCell ref="HFC105"/>
    <mergeCell ref="HET105"/>
    <mergeCell ref="HEU105"/>
    <mergeCell ref="HEV105"/>
    <mergeCell ref="HEW105"/>
    <mergeCell ref="HEX105"/>
    <mergeCell ref="HEO105"/>
    <mergeCell ref="HEP105"/>
    <mergeCell ref="HEQ105"/>
    <mergeCell ref="HER105"/>
    <mergeCell ref="HES105"/>
    <mergeCell ref="HEJ105"/>
    <mergeCell ref="HEK105"/>
    <mergeCell ref="HEL105"/>
    <mergeCell ref="HEM105"/>
    <mergeCell ref="HEN105"/>
    <mergeCell ref="HEE105"/>
    <mergeCell ref="HEF105"/>
    <mergeCell ref="HEG105"/>
    <mergeCell ref="HEH105"/>
    <mergeCell ref="HEI105"/>
    <mergeCell ref="HDZ105"/>
    <mergeCell ref="HEA105"/>
    <mergeCell ref="HEB105"/>
    <mergeCell ref="HEC105"/>
    <mergeCell ref="HED105"/>
    <mergeCell ref="HDU105"/>
    <mergeCell ref="HDV105"/>
    <mergeCell ref="HDW105"/>
    <mergeCell ref="HDX105"/>
    <mergeCell ref="HDY105"/>
    <mergeCell ref="HDP105"/>
    <mergeCell ref="HDQ105"/>
    <mergeCell ref="HDR105"/>
    <mergeCell ref="HDS105"/>
    <mergeCell ref="HDT105"/>
    <mergeCell ref="HDK105"/>
    <mergeCell ref="HDL105"/>
    <mergeCell ref="HDM105"/>
    <mergeCell ref="HDN105"/>
    <mergeCell ref="HDO105"/>
    <mergeCell ref="HDF105"/>
    <mergeCell ref="HDG105"/>
    <mergeCell ref="HDH105"/>
    <mergeCell ref="HDI105"/>
    <mergeCell ref="HDJ105"/>
    <mergeCell ref="HDA105"/>
    <mergeCell ref="HDB105"/>
    <mergeCell ref="HDC105"/>
    <mergeCell ref="HDD105"/>
    <mergeCell ref="HDE105"/>
    <mergeCell ref="HCV105"/>
    <mergeCell ref="HCW105"/>
    <mergeCell ref="HCX105"/>
    <mergeCell ref="HCY105"/>
    <mergeCell ref="HCZ105"/>
    <mergeCell ref="HCQ105"/>
    <mergeCell ref="HCR105"/>
    <mergeCell ref="HCS105"/>
    <mergeCell ref="HCT105"/>
    <mergeCell ref="HCU105"/>
    <mergeCell ref="HCL105"/>
    <mergeCell ref="HCM105"/>
    <mergeCell ref="HCN105"/>
    <mergeCell ref="HCO105"/>
    <mergeCell ref="HCP105"/>
    <mergeCell ref="HCG105"/>
    <mergeCell ref="HCH105"/>
    <mergeCell ref="HCI105"/>
    <mergeCell ref="HCJ105"/>
    <mergeCell ref="HCK105"/>
    <mergeCell ref="HCB105"/>
    <mergeCell ref="HCC105"/>
    <mergeCell ref="HCD105"/>
    <mergeCell ref="HCE105"/>
    <mergeCell ref="HCF105"/>
    <mergeCell ref="HBW105"/>
    <mergeCell ref="HBX105"/>
    <mergeCell ref="HBY105"/>
    <mergeCell ref="HBZ105"/>
    <mergeCell ref="HCA105"/>
    <mergeCell ref="HBR105"/>
    <mergeCell ref="HBS105"/>
    <mergeCell ref="HBT105"/>
    <mergeCell ref="HBU105"/>
    <mergeCell ref="HBV105"/>
    <mergeCell ref="HBM105"/>
    <mergeCell ref="HBN105"/>
    <mergeCell ref="HBO105"/>
    <mergeCell ref="HBP105"/>
    <mergeCell ref="HBQ105"/>
    <mergeCell ref="HBH105"/>
    <mergeCell ref="HBI105"/>
    <mergeCell ref="HBJ105"/>
    <mergeCell ref="HBK105"/>
    <mergeCell ref="HBL105"/>
    <mergeCell ref="HBC105"/>
    <mergeCell ref="HBD105"/>
    <mergeCell ref="HBE105"/>
    <mergeCell ref="HBF105"/>
    <mergeCell ref="HBG105"/>
    <mergeCell ref="HAX105"/>
    <mergeCell ref="HAY105"/>
    <mergeCell ref="HAZ105"/>
    <mergeCell ref="HBA105"/>
    <mergeCell ref="HBB105"/>
    <mergeCell ref="HAS105"/>
    <mergeCell ref="HAT105"/>
    <mergeCell ref="HAU105"/>
    <mergeCell ref="HAV105"/>
    <mergeCell ref="HAW105"/>
    <mergeCell ref="HAN105"/>
    <mergeCell ref="HAO105"/>
    <mergeCell ref="HAP105"/>
    <mergeCell ref="HAQ105"/>
    <mergeCell ref="HAR105"/>
    <mergeCell ref="HAI105"/>
    <mergeCell ref="HAJ105"/>
    <mergeCell ref="HAK105"/>
    <mergeCell ref="HAL105"/>
    <mergeCell ref="HAM105"/>
    <mergeCell ref="HAD105"/>
    <mergeCell ref="HAE105"/>
    <mergeCell ref="HAF105"/>
    <mergeCell ref="HAG105"/>
    <mergeCell ref="HAH105"/>
    <mergeCell ref="GZY105"/>
    <mergeCell ref="GZZ105"/>
    <mergeCell ref="HAA105"/>
    <mergeCell ref="HAB105"/>
    <mergeCell ref="HAC105"/>
    <mergeCell ref="GZT105"/>
    <mergeCell ref="GZU105"/>
    <mergeCell ref="GZV105"/>
    <mergeCell ref="GZW105"/>
    <mergeCell ref="GZX105"/>
    <mergeCell ref="GZO105"/>
    <mergeCell ref="GZP105"/>
    <mergeCell ref="GZQ105"/>
    <mergeCell ref="GZR105"/>
    <mergeCell ref="GZS105"/>
    <mergeCell ref="GZJ105"/>
    <mergeCell ref="GZK105"/>
    <mergeCell ref="GZL105"/>
    <mergeCell ref="GZM105"/>
    <mergeCell ref="GZN105"/>
    <mergeCell ref="GZE105"/>
    <mergeCell ref="GZF105"/>
    <mergeCell ref="GZG105"/>
    <mergeCell ref="GZH105"/>
    <mergeCell ref="GZI105"/>
    <mergeCell ref="GYZ105"/>
    <mergeCell ref="GZA105"/>
    <mergeCell ref="GZB105"/>
    <mergeCell ref="GZC105"/>
    <mergeCell ref="GZD105"/>
    <mergeCell ref="GYU105"/>
    <mergeCell ref="GYV105"/>
    <mergeCell ref="GYW105"/>
    <mergeCell ref="GYX105"/>
    <mergeCell ref="GYY105"/>
    <mergeCell ref="GYP105"/>
    <mergeCell ref="GYQ105"/>
    <mergeCell ref="GYR105"/>
    <mergeCell ref="GYS105"/>
    <mergeCell ref="GYT105"/>
    <mergeCell ref="GYK105"/>
    <mergeCell ref="GYL105"/>
    <mergeCell ref="GYM105"/>
    <mergeCell ref="GYN105"/>
    <mergeCell ref="GYO105"/>
    <mergeCell ref="GYF105"/>
    <mergeCell ref="GYG105"/>
    <mergeCell ref="GYH105"/>
    <mergeCell ref="GYI105"/>
    <mergeCell ref="GYJ105"/>
    <mergeCell ref="GYA105"/>
    <mergeCell ref="GYB105"/>
    <mergeCell ref="GYC105"/>
    <mergeCell ref="GYD105"/>
    <mergeCell ref="GYE105"/>
    <mergeCell ref="GXV105"/>
    <mergeCell ref="GXW105"/>
    <mergeCell ref="GXX105"/>
    <mergeCell ref="GXY105"/>
    <mergeCell ref="GXZ105"/>
    <mergeCell ref="GXQ105"/>
    <mergeCell ref="GXR105"/>
    <mergeCell ref="GXS105"/>
    <mergeCell ref="GXT105"/>
    <mergeCell ref="GXU105"/>
    <mergeCell ref="GXL105"/>
    <mergeCell ref="GXM105"/>
    <mergeCell ref="GXN105"/>
    <mergeCell ref="GXO105"/>
    <mergeCell ref="GXP105"/>
    <mergeCell ref="GXG105"/>
    <mergeCell ref="GXH105"/>
    <mergeCell ref="GXI105"/>
    <mergeCell ref="GXJ105"/>
    <mergeCell ref="GXK105"/>
    <mergeCell ref="GXB105"/>
    <mergeCell ref="GXC105"/>
    <mergeCell ref="GXD105"/>
    <mergeCell ref="GXE105"/>
    <mergeCell ref="GXF105"/>
    <mergeCell ref="GWW105"/>
    <mergeCell ref="GWX105"/>
    <mergeCell ref="GWY105"/>
    <mergeCell ref="GWZ105"/>
    <mergeCell ref="GXA105"/>
    <mergeCell ref="GWR105"/>
    <mergeCell ref="GWS105"/>
    <mergeCell ref="GWT105"/>
    <mergeCell ref="GWU105"/>
    <mergeCell ref="GWV105"/>
    <mergeCell ref="GWM105"/>
    <mergeCell ref="GWN105"/>
    <mergeCell ref="GWO105"/>
    <mergeCell ref="GWP105"/>
    <mergeCell ref="GWQ105"/>
    <mergeCell ref="GWH105"/>
    <mergeCell ref="GWI105"/>
    <mergeCell ref="GWJ105"/>
    <mergeCell ref="GWK105"/>
    <mergeCell ref="GWL105"/>
    <mergeCell ref="GWC105"/>
    <mergeCell ref="GWD105"/>
    <mergeCell ref="GWE105"/>
    <mergeCell ref="GWF105"/>
    <mergeCell ref="GWG105"/>
    <mergeCell ref="GVX105"/>
    <mergeCell ref="GVY105"/>
    <mergeCell ref="GVZ105"/>
    <mergeCell ref="GWA105"/>
    <mergeCell ref="GWB105"/>
    <mergeCell ref="GVS105"/>
    <mergeCell ref="GVT105"/>
    <mergeCell ref="GVU105"/>
    <mergeCell ref="GVV105"/>
    <mergeCell ref="GVW105"/>
    <mergeCell ref="GVN105"/>
    <mergeCell ref="GVO105"/>
    <mergeCell ref="GVP105"/>
    <mergeCell ref="GVQ105"/>
    <mergeCell ref="GVR105"/>
    <mergeCell ref="GVI105"/>
    <mergeCell ref="GVJ105"/>
    <mergeCell ref="GVK105"/>
    <mergeCell ref="GVL105"/>
    <mergeCell ref="GVM105"/>
    <mergeCell ref="GVD105"/>
    <mergeCell ref="GVE105"/>
    <mergeCell ref="GVF105"/>
    <mergeCell ref="GVG105"/>
    <mergeCell ref="GVH105"/>
    <mergeCell ref="GUY105"/>
    <mergeCell ref="GUZ105"/>
    <mergeCell ref="GVA105"/>
    <mergeCell ref="GVB105"/>
    <mergeCell ref="GVC105"/>
    <mergeCell ref="GUT105"/>
    <mergeCell ref="GUU105"/>
    <mergeCell ref="GUV105"/>
    <mergeCell ref="GUW105"/>
    <mergeCell ref="GUX105"/>
    <mergeCell ref="GUO105"/>
    <mergeCell ref="GUP105"/>
    <mergeCell ref="GUQ105"/>
    <mergeCell ref="GUR105"/>
    <mergeCell ref="GUS105"/>
    <mergeCell ref="GUJ105"/>
    <mergeCell ref="GUK105"/>
    <mergeCell ref="GUL105"/>
    <mergeCell ref="GUM105"/>
    <mergeCell ref="GUN105"/>
    <mergeCell ref="GUE105"/>
    <mergeCell ref="GUF105"/>
    <mergeCell ref="GUG105"/>
    <mergeCell ref="GUH105"/>
    <mergeCell ref="GUI105"/>
    <mergeCell ref="GTZ105"/>
    <mergeCell ref="GUA105"/>
    <mergeCell ref="GUB105"/>
    <mergeCell ref="GUC105"/>
    <mergeCell ref="GUD105"/>
    <mergeCell ref="GTU105"/>
    <mergeCell ref="GTV105"/>
    <mergeCell ref="GTW105"/>
    <mergeCell ref="GTX105"/>
    <mergeCell ref="GTY105"/>
    <mergeCell ref="GTP105"/>
    <mergeCell ref="GTQ105"/>
    <mergeCell ref="GTR105"/>
    <mergeCell ref="GTS105"/>
    <mergeCell ref="GTT105"/>
    <mergeCell ref="GTK105"/>
    <mergeCell ref="GTL105"/>
    <mergeCell ref="GTM105"/>
    <mergeCell ref="GTN105"/>
    <mergeCell ref="GTO105"/>
    <mergeCell ref="GTF105"/>
    <mergeCell ref="GTG105"/>
    <mergeCell ref="GTH105"/>
    <mergeCell ref="GTI105"/>
    <mergeCell ref="GTJ105"/>
    <mergeCell ref="GTA105"/>
    <mergeCell ref="GTB105"/>
    <mergeCell ref="GTC105"/>
    <mergeCell ref="GTD105"/>
    <mergeCell ref="GTE105"/>
    <mergeCell ref="GSV105"/>
    <mergeCell ref="GSW105"/>
    <mergeCell ref="GSX105"/>
    <mergeCell ref="GSY105"/>
    <mergeCell ref="GSZ105"/>
    <mergeCell ref="GSQ105"/>
    <mergeCell ref="GSR105"/>
    <mergeCell ref="GSS105"/>
    <mergeCell ref="GST105"/>
    <mergeCell ref="GSU105"/>
    <mergeCell ref="GSL105"/>
    <mergeCell ref="GSM105"/>
    <mergeCell ref="GSN105"/>
    <mergeCell ref="GSO105"/>
    <mergeCell ref="GSP105"/>
    <mergeCell ref="GSG105"/>
    <mergeCell ref="GSH105"/>
    <mergeCell ref="GSI105"/>
    <mergeCell ref="GSJ105"/>
    <mergeCell ref="GSK105"/>
    <mergeCell ref="GSB105"/>
    <mergeCell ref="GSC105"/>
    <mergeCell ref="GSD105"/>
    <mergeCell ref="GSE105"/>
    <mergeCell ref="GSF105"/>
    <mergeCell ref="GRW105"/>
    <mergeCell ref="GRX105"/>
    <mergeCell ref="GRY105"/>
    <mergeCell ref="GRZ105"/>
    <mergeCell ref="GSA105"/>
    <mergeCell ref="GRR105"/>
    <mergeCell ref="GRS105"/>
    <mergeCell ref="GRT105"/>
    <mergeCell ref="GRU105"/>
    <mergeCell ref="GRV105"/>
    <mergeCell ref="GRM105"/>
    <mergeCell ref="GRN105"/>
    <mergeCell ref="GRO105"/>
    <mergeCell ref="GRP105"/>
    <mergeCell ref="GRQ105"/>
    <mergeCell ref="GRH105"/>
    <mergeCell ref="GRI105"/>
    <mergeCell ref="GRJ105"/>
    <mergeCell ref="GRK105"/>
    <mergeCell ref="GRL105"/>
    <mergeCell ref="GRC105"/>
    <mergeCell ref="GRD105"/>
    <mergeCell ref="GRE105"/>
    <mergeCell ref="GRF105"/>
    <mergeCell ref="GRG105"/>
    <mergeCell ref="GQX105"/>
    <mergeCell ref="GQY105"/>
    <mergeCell ref="GQZ105"/>
    <mergeCell ref="GRA105"/>
    <mergeCell ref="GRB105"/>
    <mergeCell ref="GQS105"/>
    <mergeCell ref="GQT105"/>
    <mergeCell ref="GQU105"/>
    <mergeCell ref="GQV105"/>
    <mergeCell ref="GQW105"/>
    <mergeCell ref="GQN105"/>
    <mergeCell ref="GQO105"/>
    <mergeCell ref="GQP105"/>
    <mergeCell ref="GQQ105"/>
    <mergeCell ref="GQR105"/>
    <mergeCell ref="GQI105"/>
    <mergeCell ref="GQJ105"/>
    <mergeCell ref="GQK105"/>
    <mergeCell ref="GQL105"/>
    <mergeCell ref="GQM105"/>
    <mergeCell ref="GQD105"/>
    <mergeCell ref="GQE105"/>
    <mergeCell ref="GQF105"/>
    <mergeCell ref="GQG105"/>
    <mergeCell ref="GQH105"/>
    <mergeCell ref="GPY105"/>
    <mergeCell ref="GPZ105"/>
    <mergeCell ref="GQA105"/>
    <mergeCell ref="GQB105"/>
    <mergeCell ref="GQC105"/>
    <mergeCell ref="GPT105"/>
    <mergeCell ref="GPU105"/>
    <mergeCell ref="GPV105"/>
    <mergeCell ref="GPW105"/>
    <mergeCell ref="GPX105"/>
    <mergeCell ref="GPO105"/>
    <mergeCell ref="GPP105"/>
    <mergeCell ref="GPQ105"/>
    <mergeCell ref="GPR105"/>
    <mergeCell ref="GPS105"/>
    <mergeCell ref="GPJ105"/>
    <mergeCell ref="GPK105"/>
    <mergeCell ref="GPL105"/>
    <mergeCell ref="GPM105"/>
    <mergeCell ref="GPN105"/>
    <mergeCell ref="GPE105"/>
    <mergeCell ref="GPF105"/>
    <mergeCell ref="GPG105"/>
    <mergeCell ref="GPH105"/>
    <mergeCell ref="GPI105"/>
    <mergeCell ref="GOZ105"/>
    <mergeCell ref="GPA105"/>
    <mergeCell ref="GPB105"/>
    <mergeCell ref="GPC105"/>
    <mergeCell ref="GPD105"/>
    <mergeCell ref="GOU105"/>
    <mergeCell ref="GOV105"/>
    <mergeCell ref="GOW105"/>
    <mergeCell ref="GOX105"/>
    <mergeCell ref="GOY105"/>
    <mergeCell ref="GOP105"/>
    <mergeCell ref="GOQ105"/>
    <mergeCell ref="GOR105"/>
    <mergeCell ref="GOS105"/>
    <mergeCell ref="GOT105"/>
    <mergeCell ref="GOK105"/>
    <mergeCell ref="GOL105"/>
    <mergeCell ref="GOM105"/>
    <mergeCell ref="GON105"/>
    <mergeCell ref="GOO105"/>
    <mergeCell ref="GOF105"/>
    <mergeCell ref="GOG105"/>
    <mergeCell ref="GOH105"/>
    <mergeCell ref="GOI105"/>
    <mergeCell ref="GOJ105"/>
    <mergeCell ref="GOA105"/>
    <mergeCell ref="GOB105"/>
    <mergeCell ref="GOC105"/>
    <mergeCell ref="GOD105"/>
    <mergeCell ref="GOE105"/>
    <mergeCell ref="GNV105"/>
    <mergeCell ref="GNW105"/>
    <mergeCell ref="GNX105"/>
    <mergeCell ref="GNY105"/>
    <mergeCell ref="GNZ105"/>
    <mergeCell ref="GNQ105"/>
    <mergeCell ref="GNR105"/>
    <mergeCell ref="GNS105"/>
    <mergeCell ref="GNT105"/>
    <mergeCell ref="GNU105"/>
    <mergeCell ref="GNL105"/>
    <mergeCell ref="GNM105"/>
    <mergeCell ref="GNN105"/>
    <mergeCell ref="GNO105"/>
    <mergeCell ref="GNP105"/>
    <mergeCell ref="GNG105"/>
    <mergeCell ref="GNH105"/>
    <mergeCell ref="GNI105"/>
    <mergeCell ref="GNJ105"/>
    <mergeCell ref="GNK105"/>
    <mergeCell ref="GNB105"/>
    <mergeCell ref="GNC105"/>
    <mergeCell ref="GND105"/>
    <mergeCell ref="GNE105"/>
    <mergeCell ref="GNF105"/>
    <mergeCell ref="GMW105"/>
    <mergeCell ref="GMX105"/>
    <mergeCell ref="GMY105"/>
    <mergeCell ref="GMZ105"/>
    <mergeCell ref="GNA105"/>
    <mergeCell ref="GMR105"/>
    <mergeCell ref="GMS105"/>
    <mergeCell ref="GMT105"/>
    <mergeCell ref="GMU105"/>
    <mergeCell ref="GMV105"/>
    <mergeCell ref="GMM105"/>
    <mergeCell ref="GMN105"/>
    <mergeCell ref="GMO105"/>
    <mergeCell ref="GMP105"/>
    <mergeCell ref="GMQ105"/>
    <mergeCell ref="GMH105"/>
    <mergeCell ref="GMI105"/>
    <mergeCell ref="GMJ105"/>
    <mergeCell ref="GMK105"/>
    <mergeCell ref="GML105"/>
    <mergeCell ref="GMC105"/>
    <mergeCell ref="GMD105"/>
    <mergeCell ref="GME105"/>
    <mergeCell ref="GMF105"/>
    <mergeCell ref="GMG105"/>
    <mergeCell ref="GLX105"/>
    <mergeCell ref="GLY105"/>
    <mergeCell ref="GLZ105"/>
    <mergeCell ref="GMA105"/>
    <mergeCell ref="GMB105"/>
    <mergeCell ref="GLS105"/>
    <mergeCell ref="GLT105"/>
    <mergeCell ref="GLU105"/>
    <mergeCell ref="GLV105"/>
    <mergeCell ref="GLW105"/>
    <mergeCell ref="GLN105"/>
    <mergeCell ref="GLO105"/>
    <mergeCell ref="GLP105"/>
    <mergeCell ref="GLQ105"/>
    <mergeCell ref="GLR105"/>
    <mergeCell ref="GLI105"/>
    <mergeCell ref="GLJ105"/>
    <mergeCell ref="GLK105"/>
    <mergeCell ref="GLL105"/>
    <mergeCell ref="GLM105"/>
    <mergeCell ref="GLD105"/>
    <mergeCell ref="GLE105"/>
    <mergeCell ref="GLF105"/>
    <mergeCell ref="GLG105"/>
    <mergeCell ref="GLH105"/>
    <mergeCell ref="GKY105"/>
    <mergeCell ref="GKZ105"/>
    <mergeCell ref="GLA105"/>
    <mergeCell ref="GLB105"/>
    <mergeCell ref="GLC105"/>
    <mergeCell ref="GKT105"/>
    <mergeCell ref="GKU105"/>
    <mergeCell ref="GKV105"/>
    <mergeCell ref="GKW105"/>
    <mergeCell ref="GKX105"/>
    <mergeCell ref="GKO105"/>
    <mergeCell ref="GKP105"/>
    <mergeCell ref="GKQ105"/>
    <mergeCell ref="GKR105"/>
    <mergeCell ref="GKS105"/>
    <mergeCell ref="GKJ105"/>
    <mergeCell ref="GKK105"/>
    <mergeCell ref="GKL105"/>
    <mergeCell ref="GKM105"/>
    <mergeCell ref="GKN105"/>
    <mergeCell ref="GKE105"/>
    <mergeCell ref="GKF105"/>
    <mergeCell ref="GKG105"/>
    <mergeCell ref="GKH105"/>
    <mergeCell ref="GKI105"/>
    <mergeCell ref="GJZ105"/>
    <mergeCell ref="GKA105"/>
    <mergeCell ref="GKB105"/>
    <mergeCell ref="GKC105"/>
    <mergeCell ref="GKD105"/>
    <mergeCell ref="GJU105"/>
    <mergeCell ref="GJV105"/>
    <mergeCell ref="GJW105"/>
    <mergeCell ref="GJX105"/>
    <mergeCell ref="GJY105"/>
    <mergeCell ref="GJP105"/>
    <mergeCell ref="GJQ105"/>
    <mergeCell ref="GJR105"/>
    <mergeCell ref="GJS105"/>
    <mergeCell ref="GJT105"/>
    <mergeCell ref="GJK105"/>
    <mergeCell ref="GJL105"/>
    <mergeCell ref="GJM105"/>
    <mergeCell ref="GJN105"/>
    <mergeCell ref="GJO105"/>
    <mergeCell ref="GJF105"/>
    <mergeCell ref="GJG105"/>
    <mergeCell ref="GJH105"/>
    <mergeCell ref="GJI105"/>
    <mergeCell ref="GJJ105"/>
    <mergeCell ref="GJA105"/>
    <mergeCell ref="GJB105"/>
    <mergeCell ref="GJC105"/>
    <mergeCell ref="GJD105"/>
    <mergeCell ref="GJE105"/>
    <mergeCell ref="GIV105"/>
    <mergeCell ref="GIW105"/>
    <mergeCell ref="GIX105"/>
    <mergeCell ref="GIY105"/>
    <mergeCell ref="GIZ105"/>
    <mergeCell ref="GIQ105"/>
    <mergeCell ref="GIR105"/>
    <mergeCell ref="GIS105"/>
    <mergeCell ref="GIT105"/>
    <mergeCell ref="GIU105"/>
    <mergeCell ref="GIL105"/>
    <mergeCell ref="GIM105"/>
    <mergeCell ref="GIN105"/>
    <mergeCell ref="GIO105"/>
    <mergeCell ref="GIP105"/>
    <mergeCell ref="GIG105"/>
    <mergeCell ref="GIH105"/>
    <mergeCell ref="GII105"/>
    <mergeCell ref="GIJ105"/>
    <mergeCell ref="GIK105"/>
    <mergeCell ref="GIB105"/>
    <mergeCell ref="GIC105"/>
    <mergeCell ref="GID105"/>
    <mergeCell ref="GIE105"/>
    <mergeCell ref="GIF105"/>
    <mergeCell ref="GHW105"/>
    <mergeCell ref="GHX105"/>
    <mergeCell ref="GHY105"/>
    <mergeCell ref="GHZ105"/>
    <mergeCell ref="GIA105"/>
    <mergeCell ref="GHR105"/>
    <mergeCell ref="GHS105"/>
    <mergeCell ref="GHT105"/>
    <mergeCell ref="GHU105"/>
    <mergeCell ref="GHV105"/>
    <mergeCell ref="GHM105"/>
    <mergeCell ref="GHN105"/>
    <mergeCell ref="GHO105"/>
    <mergeCell ref="GHP105"/>
    <mergeCell ref="GHQ105"/>
    <mergeCell ref="GHH105"/>
    <mergeCell ref="GHI105"/>
    <mergeCell ref="GHJ105"/>
    <mergeCell ref="GHK105"/>
    <mergeCell ref="GHL105"/>
    <mergeCell ref="GHC105"/>
    <mergeCell ref="GHD105"/>
    <mergeCell ref="GHE105"/>
    <mergeCell ref="GHF105"/>
    <mergeCell ref="GHG105"/>
    <mergeCell ref="GGX105"/>
    <mergeCell ref="GGY105"/>
    <mergeCell ref="GGZ105"/>
    <mergeCell ref="GHA105"/>
    <mergeCell ref="GHB105"/>
    <mergeCell ref="GGS105"/>
    <mergeCell ref="GGT105"/>
    <mergeCell ref="GGU105"/>
    <mergeCell ref="GGV105"/>
    <mergeCell ref="GGW105"/>
    <mergeCell ref="GGN105"/>
    <mergeCell ref="GGO105"/>
    <mergeCell ref="GGP105"/>
    <mergeCell ref="GGQ105"/>
    <mergeCell ref="GGR105"/>
    <mergeCell ref="GGI105"/>
    <mergeCell ref="GGJ105"/>
    <mergeCell ref="GGK105"/>
    <mergeCell ref="GGL105"/>
    <mergeCell ref="GGM105"/>
    <mergeCell ref="GGD105"/>
    <mergeCell ref="GGE105"/>
    <mergeCell ref="GGF105"/>
    <mergeCell ref="GGG105"/>
    <mergeCell ref="GGH105"/>
    <mergeCell ref="GFY105"/>
    <mergeCell ref="GFZ105"/>
    <mergeCell ref="GGA105"/>
    <mergeCell ref="GGB105"/>
    <mergeCell ref="GGC105"/>
    <mergeCell ref="GFT105"/>
    <mergeCell ref="GFU105"/>
    <mergeCell ref="GFV105"/>
    <mergeCell ref="GFW105"/>
    <mergeCell ref="GFX105"/>
    <mergeCell ref="GFO105"/>
    <mergeCell ref="GFP105"/>
    <mergeCell ref="GFQ105"/>
    <mergeCell ref="GFR105"/>
    <mergeCell ref="GFS105"/>
    <mergeCell ref="GFJ105"/>
    <mergeCell ref="GFK105"/>
    <mergeCell ref="GFL105"/>
    <mergeCell ref="GFM105"/>
    <mergeCell ref="GFN105"/>
    <mergeCell ref="GFE105"/>
    <mergeCell ref="GFF105"/>
    <mergeCell ref="GFG105"/>
    <mergeCell ref="GFH105"/>
    <mergeCell ref="GFI105"/>
    <mergeCell ref="GEZ105"/>
    <mergeCell ref="GFA105"/>
    <mergeCell ref="GFB105"/>
    <mergeCell ref="GFC105"/>
    <mergeCell ref="GFD105"/>
    <mergeCell ref="GEU105"/>
    <mergeCell ref="GEV105"/>
    <mergeCell ref="GEW105"/>
    <mergeCell ref="GEX105"/>
    <mergeCell ref="GEY105"/>
    <mergeCell ref="GEP105"/>
    <mergeCell ref="GEQ105"/>
    <mergeCell ref="GER105"/>
    <mergeCell ref="GES105"/>
    <mergeCell ref="GET105"/>
    <mergeCell ref="GEK105"/>
    <mergeCell ref="GEL105"/>
    <mergeCell ref="GEM105"/>
    <mergeCell ref="GEN105"/>
    <mergeCell ref="GEO105"/>
    <mergeCell ref="GEF105"/>
    <mergeCell ref="GEG105"/>
    <mergeCell ref="GEH105"/>
    <mergeCell ref="GEI105"/>
    <mergeCell ref="GEJ105"/>
    <mergeCell ref="GEA105"/>
    <mergeCell ref="GEB105"/>
    <mergeCell ref="GEC105"/>
    <mergeCell ref="GED105"/>
    <mergeCell ref="GEE105"/>
    <mergeCell ref="GDV105"/>
    <mergeCell ref="GDW105"/>
    <mergeCell ref="GDX105"/>
    <mergeCell ref="GDY105"/>
    <mergeCell ref="GDZ105"/>
    <mergeCell ref="GDQ105"/>
    <mergeCell ref="GDR105"/>
    <mergeCell ref="GDS105"/>
    <mergeCell ref="GDT105"/>
    <mergeCell ref="GDU105"/>
    <mergeCell ref="GDL105"/>
    <mergeCell ref="GDM105"/>
    <mergeCell ref="GDN105"/>
    <mergeCell ref="GDO105"/>
    <mergeCell ref="GDP105"/>
    <mergeCell ref="GDG105"/>
    <mergeCell ref="GDH105"/>
    <mergeCell ref="GDI105"/>
    <mergeCell ref="GDJ105"/>
    <mergeCell ref="GDK105"/>
    <mergeCell ref="GDB105"/>
    <mergeCell ref="GDC105"/>
    <mergeCell ref="GDD105"/>
    <mergeCell ref="GDE105"/>
    <mergeCell ref="GDF105"/>
    <mergeCell ref="GCW105"/>
    <mergeCell ref="GCX105"/>
    <mergeCell ref="GCY105"/>
    <mergeCell ref="GCZ105"/>
    <mergeCell ref="GDA105"/>
    <mergeCell ref="GCR105"/>
    <mergeCell ref="GCS105"/>
    <mergeCell ref="GCT105"/>
    <mergeCell ref="GCU105"/>
    <mergeCell ref="GCV105"/>
    <mergeCell ref="GCM105"/>
    <mergeCell ref="GCN105"/>
    <mergeCell ref="GCO105"/>
    <mergeCell ref="GCP105"/>
    <mergeCell ref="GCQ105"/>
    <mergeCell ref="GCH105"/>
    <mergeCell ref="GCI105"/>
    <mergeCell ref="GCJ105"/>
    <mergeCell ref="GCK105"/>
    <mergeCell ref="GCL105"/>
    <mergeCell ref="GCC105"/>
    <mergeCell ref="GCD105"/>
    <mergeCell ref="GCE105"/>
    <mergeCell ref="GCF105"/>
    <mergeCell ref="GCG105"/>
    <mergeCell ref="GBX105"/>
    <mergeCell ref="GBY105"/>
    <mergeCell ref="GBZ105"/>
    <mergeCell ref="GCA105"/>
    <mergeCell ref="GCB105"/>
    <mergeCell ref="GBS105"/>
    <mergeCell ref="GBT105"/>
    <mergeCell ref="GBU105"/>
    <mergeCell ref="GBV105"/>
    <mergeCell ref="GBW105"/>
    <mergeCell ref="GBN105"/>
    <mergeCell ref="GBO105"/>
    <mergeCell ref="GBP105"/>
    <mergeCell ref="GBQ105"/>
    <mergeCell ref="GBR105"/>
    <mergeCell ref="GBI105"/>
    <mergeCell ref="GBJ105"/>
    <mergeCell ref="GBK105"/>
    <mergeCell ref="GBL105"/>
    <mergeCell ref="GBM105"/>
    <mergeCell ref="GBD105"/>
    <mergeCell ref="GBE105"/>
    <mergeCell ref="GBF105"/>
    <mergeCell ref="GBG105"/>
    <mergeCell ref="GBH105"/>
    <mergeCell ref="GAY105"/>
    <mergeCell ref="GAZ105"/>
    <mergeCell ref="GBA105"/>
    <mergeCell ref="GBB105"/>
    <mergeCell ref="GBC105"/>
    <mergeCell ref="GAT105"/>
    <mergeCell ref="GAU105"/>
    <mergeCell ref="GAV105"/>
    <mergeCell ref="GAW105"/>
    <mergeCell ref="GAX105"/>
    <mergeCell ref="GAO105"/>
    <mergeCell ref="GAP105"/>
    <mergeCell ref="GAQ105"/>
    <mergeCell ref="GAR105"/>
    <mergeCell ref="GAS105"/>
    <mergeCell ref="GAJ105"/>
    <mergeCell ref="GAK105"/>
    <mergeCell ref="GAL105"/>
    <mergeCell ref="GAM105"/>
    <mergeCell ref="GAN105"/>
    <mergeCell ref="GAE105"/>
    <mergeCell ref="GAF105"/>
    <mergeCell ref="GAG105"/>
    <mergeCell ref="GAH105"/>
    <mergeCell ref="GAI105"/>
    <mergeCell ref="FZZ105"/>
    <mergeCell ref="GAA105"/>
    <mergeCell ref="GAB105"/>
    <mergeCell ref="GAC105"/>
    <mergeCell ref="GAD105"/>
    <mergeCell ref="FZU105"/>
    <mergeCell ref="FZV105"/>
    <mergeCell ref="FZW105"/>
    <mergeCell ref="FZX105"/>
    <mergeCell ref="FZY105"/>
    <mergeCell ref="FZP105"/>
    <mergeCell ref="FZQ105"/>
    <mergeCell ref="FZR105"/>
    <mergeCell ref="FZS105"/>
    <mergeCell ref="FZT105"/>
    <mergeCell ref="FZK105"/>
    <mergeCell ref="FZL105"/>
    <mergeCell ref="FZM105"/>
    <mergeCell ref="FZN105"/>
    <mergeCell ref="FZO105"/>
    <mergeCell ref="FZF105"/>
    <mergeCell ref="FZG105"/>
    <mergeCell ref="FZH105"/>
    <mergeCell ref="FZI105"/>
    <mergeCell ref="FZJ105"/>
    <mergeCell ref="FZA105"/>
    <mergeCell ref="FZB105"/>
    <mergeCell ref="FZC105"/>
    <mergeCell ref="FZD105"/>
    <mergeCell ref="FZE105"/>
    <mergeCell ref="FYV105"/>
    <mergeCell ref="FYW105"/>
    <mergeCell ref="FYX105"/>
    <mergeCell ref="FYY105"/>
    <mergeCell ref="FYZ105"/>
    <mergeCell ref="FYQ105"/>
    <mergeCell ref="FYR105"/>
    <mergeCell ref="FYS105"/>
    <mergeCell ref="FYT105"/>
    <mergeCell ref="FYU105"/>
    <mergeCell ref="FYL105"/>
    <mergeCell ref="FYM105"/>
    <mergeCell ref="FYN105"/>
    <mergeCell ref="FYO105"/>
    <mergeCell ref="FYP105"/>
    <mergeCell ref="FYG105"/>
    <mergeCell ref="FYH105"/>
    <mergeCell ref="FYI105"/>
    <mergeCell ref="FYJ105"/>
    <mergeCell ref="FYK105"/>
    <mergeCell ref="FYB105"/>
    <mergeCell ref="FYC105"/>
    <mergeCell ref="FYD105"/>
    <mergeCell ref="FYE105"/>
    <mergeCell ref="FYF105"/>
    <mergeCell ref="FXW105"/>
    <mergeCell ref="FXX105"/>
    <mergeCell ref="FXY105"/>
    <mergeCell ref="FXZ105"/>
    <mergeCell ref="FYA105"/>
    <mergeCell ref="FXR105"/>
    <mergeCell ref="FXS105"/>
    <mergeCell ref="FXT105"/>
    <mergeCell ref="FXU105"/>
    <mergeCell ref="FXV105"/>
    <mergeCell ref="FXM105"/>
    <mergeCell ref="FXN105"/>
    <mergeCell ref="FXO105"/>
    <mergeCell ref="FXP105"/>
    <mergeCell ref="FXQ105"/>
    <mergeCell ref="FXH105"/>
    <mergeCell ref="FXI105"/>
    <mergeCell ref="FXJ105"/>
    <mergeCell ref="FXK105"/>
    <mergeCell ref="FXL105"/>
    <mergeCell ref="FXC105"/>
    <mergeCell ref="FXD105"/>
    <mergeCell ref="FXE105"/>
    <mergeCell ref="FXF105"/>
    <mergeCell ref="FXG105"/>
    <mergeCell ref="FWX105"/>
    <mergeCell ref="FWY105"/>
    <mergeCell ref="FWZ105"/>
    <mergeCell ref="FXA105"/>
    <mergeCell ref="FXB105"/>
    <mergeCell ref="FWS105"/>
    <mergeCell ref="FWT105"/>
    <mergeCell ref="FWU105"/>
    <mergeCell ref="FWV105"/>
    <mergeCell ref="FWW105"/>
    <mergeCell ref="FWN105"/>
    <mergeCell ref="FWO105"/>
    <mergeCell ref="FWP105"/>
    <mergeCell ref="FWQ105"/>
    <mergeCell ref="FWR105"/>
    <mergeCell ref="FWI105"/>
    <mergeCell ref="FWJ105"/>
    <mergeCell ref="FWK105"/>
    <mergeCell ref="FWL105"/>
    <mergeCell ref="FWM105"/>
    <mergeCell ref="FWD105"/>
    <mergeCell ref="FWE105"/>
    <mergeCell ref="FWF105"/>
    <mergeCell ref="FWG105"/>
    <mergeCell ref="FWH105"/>
    <mergeCell ref="FVY105"/>
    <mergeCell ref="FVZ105"/>
    <mergeCell ref="FWA105"/>
    <mergeCell ref="FWB105"/>
    <mergeCell ref="FWC105"/>
    <mergeCell ref="FVT105"/>
    <mergeCell ref="FVU105"/>
    <mergeCell ref="FVV105"/>
    <mergeCell ref="FVW105"/>
    <mergeCell ref="FVX105"/>
    <mergeCell ref="FVO105"/>
    <mergeCell ref="FVP105"/>
    <mergeCell ref="FVQ105"/>
    <mergeCell ref="FVR105"/>
    <mergeCell ref="FVS105"/>
    <mergeCell ref="FVJ105"/>
    <mergeCell ref="FVK105"/>
    <mergeCell ref="FVL105"/>
    <mergeCell ref="FVM105"/>
    <mergeCell ref="FVN105"/>
    <mergeCell ref="FVE105"/>
    <mergeCell ref="FVF105"/>
    <mergeCell ref="FVG105"/>
    <mergeCell ref="FVH105"/>
    <mergeCell ref="FVI105"/>
    <mergeCell ref="FUZ105"/>
    <mergeCell ref="FVA105"/>
    <mergeCell ref="FVB105"/>
    <mergeCell ref="FVC105"/>
    <mergeCell ref="FVD105"/>
    <mergeCell ref="FUU105"/>
    <mergeCell ref="FUV105"/>
    <mergeCell ref="FUW105"/>
    <mergeCell ref="FUX105"/>
    <mergeCell ref="FUY105"/>
    <mergeCell ref="FUP105"/>
    <mergeCell ref="FUQ105"/>
    <mergeCell ref="FUR105"/>
    <mergeCell ref="FUS105"/>
    <mergeCell ref="FUT105"/>
    <mergeCell ref="FUK105"/>
    <mergeCell ref="FUL105"/>
    <mergeCell ref="FUM105"/>
    <mergeCell ref="FUN105"/>
    <mergeCell ref="FUO105"/>
    <mergeCell ref="FUF105"/>
    <mergeCell ref="FUG105"/>
    <mergeCell ref="FUH105"/>
    <mergeCell ref="FUI105"/>
    <mergeCell ref="FUJ105"/>
    <mergeCell ref="FUA105"/>
    <mergeCell ref="FUB105"/>
    <mergeCell ref="FUC105"/>
    <mergeCell ref="FUD105"/>
    <mergeCell ref="FUE105"/>
    <mergeCell ref="FTV105"/>
    <mergeCell ref="FTW105"/>
    <mergeCell ref="FTX105"/>
    <mergeCell ref="FTY105"/>
    <mergeCell ref="FTZ105"/>
    <mergeCell ref="FTQ105"/>
    <mergeCell ref="FTR105"/>
    <mergeCell ref="FTS105"/>
    <mergeCell ref="FTT105"/>
    <mergeCell ref="FTU105"/>
    <mergeCell ref="FTL105"/>
    <mergeCell ref="FTM105"/>
    <mergeCell ref="FTN105"/>
    <mergeCell ref="FTO105"/>
    <mergeCell ref="FTP105"/>
    <mergeCell ref="FTG105"/>
    <mergeCell ref="FTH105"/>
    <mergeCell ref="FTI105"/>
    <mergeCell ref="FTJ105"/>
    <mergeCell ref="FTK105"/>
    <mergeCell ref="FTB105"/>
    <mergeCell ref="FTC105"/>
    <mergeCell ref="FTD105"/>
    <mergeCell ref="FTE105"/>
    <mergeCell ref="FTF105"/>
    <mergeCell ref="FSW105"/>
    <mergeCell ref="FSX105"/>
    <mergeCell ref="FSY105"/>
    <mergeCell ref="FSZ105"/>
    <mergeCell ref="FTA105"/>
    <mergeCell ref="FSR105"/>
    <mergeCell ref="FSS105"/>
    <mergeCell ref="FST105"/>
    <mergeCell ref="FSU105"/>
    <mergeCell ref="FSV105"/>
    <mergeCell ref="FSM105"/>
    <mergeCell ref="FSN105"/>
    <mergeCell ref="FSO105"/>
    <mergeCell ref="FSP105"/>
    <mergeCell ref="FSQ105"/>
    <mergeCell ref="FSH105"/>
    <mergeCell ref="FSI105"/>
    <mergeCell ref="FSJ105"/>
    <mergeCell ref="FSK105"/>
    <mergeCell ref="FSL105"/>
    <mergeCell ref="FSC105"/>
    <mergeCell ref="FSD105"/>
    <mergeCell ref="FSE105"/>
    <mergeCell ref="FSF105"/>
    <mergeCell ref="FSG105"/>
    <mergeCell ref="FRX105"/>
    <mergeCell ref="FRY105"/>
    <mergeCell ref="FRZ105"/>
    <mergeCell ref="FSA105"/>
    <mergeCell ref="FSB105"/>
    <mergeCell ref="FRS105"/>
    <mergeCell ref="FRT105"/>
    <mergeCell ref="FRU105"/>
    <mergeCell ref="FRV105"/>
    <mergeCell ref="FRW105"/>
    <mergeCell ref="FRN105"/>
    <mergeCell ref="FRO105"/>
    <mergeCell ref="FRP105"/>
    <mergeCell ref="FRQ105"/>
    <mergeCell ref="FRR105"/>
    <mergeCell ref="FRI105"/>
    <mergeCell ref="FRJ105"/>
    <mergeCell ref="FRK105"/>
    <mergeCell ref="FRL105"/>
    <mergeCell ref="FRM105"/>
    <mergeCell ref="FRD105"/>
    <mergeCell ref="FRE105"/>
    <mergeCell ref="FRF105"/>
    <mergeCell ref="FRG105"/>
    <mergeCell ref="FRH105"/>
    <mergeCell ref="FQY105"/>
    <mergeCell ref="FQZ105"/>
    <mergeCell ref="FRA105"/>
    <mergeCell ref="FRB105"/>
    <mergeCell ref="FRC105"/>
    <mergeCell ref="FQT105"/>
    <mergeCell ref="FQU105"/>
    <mergeCell ref="FQV105"/>
    <mergeCell ref="FQW105"/>
    <mergeCell ref="FQX105"/>
    <mergeCell ref="FQO105"/>
    <mergeCell ref="FQP105"/>
    <mergeCell ref="FQQ105"/>
    <mergeCell ref="FQR105"/>
    <mergeCell ref="FQS105"/>
    <mergeCell ref="FQJ105"/>
    <mergeCell ref="FQK105"/>
    <mergeCell ref="FQL105"/>
    <mergeCell ref="FQM105"/>
    <mergeCell ref="FQN105"/>
    <mergeCell ref="FQE105"/>
    <mergeCell ref="FQF105"/>
    <mergeCell ref="FQG105"/>
    <mergeCell ref="FQH105"/>
    <mergeCell ref="FQI105"/>
    <mergeCell ref="FPZ105"/>
    <mergeCell ref="FQA105"/>
    <mergeCell ref="FQB105"/>
    <mergeCell ref="FQC105"/>
    <mergeCell ref="FQD105"/>
    <mergeCell ref="FPU105"/>
    <mergeCell ref="FPV105"/>
    <mergeCell ref="FPW105"/>
    <mergeCell ref="FPX105"/>
    <mergeCell ref="FPY105"/>
    <mergeCell ref="FPP105"/>
    <mergeCell ref="FPQ105"/>
    <mergeCell ref="FPR105"/>
    <mergeCell ref="FPS105"/>
    <mergeCell ref="FPT105"/>
    <mergeCell ref="FPK105"/>
    <mergeCell ref="FPL105"/>
    <mergeCell ref="FPM105"/>
    <mergeCell ref="FPN105"/>
    <mergeCell ref="FPO105"/>
    <mergeCell ref="FPF105"/>
    <mergeCell ref="FPG105"/>
    <mergeCell ref="FPH105"/>
    <mergeCell ref="FPI105"/>
    <mergeCell ref="FPJ105"/>
    <mergeCell ref="FPA105"/>
    <mergeCell ref="FPB105"/>
    <mergeCell ref="FPC105"/>
    <mergeCell ref="FPD105"/>
    <mergeCell ref="FPE105"/>
    <mergeCell ref="FOV105"/>
    <mergeCell ref="FOW105"/>
    <mergeCell ref="FOX105"/>
    <mergeCell ref="FOY105"/>
    <mergeCell ref="FOZ105"/>
    <mergeCell ref="FOQ105"/>
    <mergeCell ref="FOR105"/>
    <mergeCell ref="FOS105"/>
    <mergeCell ref="FOT105"/>
    <mergeCell ref="FOU105"/>
    <mergeCell ref="FOL105"/>
    <mergeCell ref="FOM105"/>
    <mergeCell ref="FON105"/>
    <mergeCell ref="FOO105"/>
    <mergeCell ref="FOP105"/>
    <mergeCell ref="FOG105"/>
    <mergeCell ref="FOH105"/>
    <mergeCell ref="FOI105"/>
    <mergeCell ref="FOJ105"/>
    <mergeCell ref="FOK105"/>
    <mergeCell ref="FOB105"/>
    <mergeCell ref="FOC105"/>
    <mergeCell ref="FOD105"/>
    <mergeCell ref="FOE105"/>
    <mergeCell ref="FOF105"/>
    <mergeCell ref="FNW105"/>
    <mergeCell ref="FNX105"/>
    <mergeCell ref="FNY105"/>
    <mergeCell ref="FNZ105"/>
    <mergeCell ref="FOA105"/>
    <mergeCell ref="FNR105"/>
    <mergeCell ref="FNS105"/>
    <mergeCell ref="FNT105"/>
    <mergeCell ref="FNU105"/>
    <mergeCell ref="FNV105"/>
    <mergeCell ref="FNM105"/>
    <mergeCell ref="FNN105"/>
    <mergeCell ref="FNO105"/>
    <mergeCell ref="FNP105"/>
    <mergeCell ref="FNQ105"/>
    <mergeCell ref="FNH105"/>
    <mergeCell ref="FNI105"/>
    <mergeCell ref="FNJ105"/>
    <mergeCell ref="FNK105"/>
    <mergeCell ref="FNL105"/>
    <mergeCell ref="FNC105"/>
    <mergeCell ref="FND105"/>
    <mergeCell ref="FNE105"/>
    <mergeCell ref="FNF105"/>
    <mergeCell ref="FNG105"/>
    <mergeCell ref="FMX105"/>
    <mergeCell ref="FMY105"/>
    <mergeCell ref="FMZ105"/>
    <mergeCell ref="FNA105"/>
    <mergeCell ref="FNB105"/>
    <mergeCell ref="FMS105"/>
    <mergeCell ref="FMT105"/>
    <mergeCell ref="FMU105"/>
    <mergeCell ref="FMV105"/>
    <mergeCell ref="FMW105"/>
    <mergeCell ref="FMN105"/>
    <mergeCell ref="FMO105"/>
    <mergeCell ref="FMP105"/>
    <mergeCell ref="FMQ105"/>
    <mergeCell ref="FMR105"/>
    <mergeCell ref="FMI105"/>
    <mergeCell ref="FMJ105"/>
    <mergeCell ref="FMK105"/>
    <mergeCell ref="FML105"/>
    <mergeCell ref="FMM105"/>
    <mergeCell ref="FMD105"/>
    <mergeCell ref="FME105"/>
    <mergeCell ref="FMF105"/>
    <mergeCell ref="FMG105"/>
    <mergeCell ref="FMH105"/>
    <mergeCell ref="FLY105"/>
    <mergeCell ref="FLZ105"/>
    <mergeCell ref="FMA105"/>
    <mergeCell ref="FMB105"/>
    <mergeCell ref="FMC105"/>
    <mergeCell ref="FLT105"/>
    <mergeCell ref="FLU105"/>
    <mergeCell ref="FLV105"/>
    <mergeCell ref="FLW105"/>
    <mergeCell ref="FLX105"/>
    <mergeCell ref="FLO105"/>
    <mergeCell ref="FLP105"/>
    <mergeCell ref="FLQ105"/>
    <mergeCell ref="FLR105"/>
    <mergeCell ref="FLS105"/>
    <mergeCell ref="FLJ105"/>
    <mergeCell ref="FLK105"/>
    <mergeCell ref="FLL105"/>
    <mergeCell ref="FLM105"/>
    <mergeCell ref="FLN105"/>
    <mergeCell ref="FLE105"/>
    <mergeCell ref="FLF105"/>
    <mergeCell ref="FLG105"/>
    <mergeCell ref="FLH105"/>
    <mergeCell ref="FLI105"/>
    <mergeCell ref="FKZ105"/>
    <mergeCell ref="FLA105"/>
    <mergeCell ref="FLB105"/>
    <mergeCell ref="FLC105"/>
    <mergeCell ref="FLD105"/>
    <mergeCell ref="FKU105"/>
    <mergeCell ref="FKV105"/>
    <mergeCell ref="FKW105"/>
    <mergeCell ref="FKX105"/>
    <mergeCell ref="FKY105"/>
    <mergeCell ref="FKP105"/>
    <mergeCell ref="FKQ105"/>
    <mergeCell ref="FKR105"/>
    <mergeCell ref="FKS105"/>
    <mergeCell ref="FKT105"/>
    <mergeCell ref="FKK105"/>
    <mergeCell ref="FKL105"/>
    <mergeCell ref="FKM105"/>
    <mergeCell ref="FKN105"/>
    <mergeCell ref="FKO105"/>
    <mergeCell ref="FKF105"/>
    <mergeCell ref="FKG105"/>
    <mergeCell ref="FKH105"/>
    <mergeCell ref="FKI105"/>
    <mergeCell ref="FKJ105"/>
    <mergeCell ref="FKA105"/>
    <mergeCell ref="FKB105"/>
    <mergeCell ref="FKC105"/>
    <mergeCell ref="FKD105"/>
    <mergeCell ref="FKE105"/>
    <mergeCell ref="FJV105"/>
    <mergeCell ref="FJW105"/>
    <mergeCell ref="FJX105"/>
    <mergeCell ref="FJY105"/>
    <mergeCell ref="FJZ105"/>
    <mergeCell ref="FJQ105"/>
    <mergeCell ref="FJR105"/>
    <mergeCell ref="FJS105"/>
    <mergeCell ref="FJT105"/>
    <mergeCell ref="FJU105"/>
    <mergeCell ref="FJL105"/>
    <mergeCell ref="FJM105"/>
    <mergeCell ref="FJN105"/>
    <mergeCell ref="FJO105"/>
    <mergeCell ref="FJP105"/>
    <mergeCell ref="FJG105"/>
    <mergeCell ref="FJH105"/>
    <mergeCell ref="FJI105"/>
    <mergeCell ref="FJJ105"/>
    <mergeCell ref="FJK105"/>
    <mergeCell ref="FJB105"/>
    <mergeCell ref="FJC105"/>
    <mergeCell ref="FJD105"/>
    <mergeCell ref="FJE105"/>
    <mergeCell ref="FJF105"/>
    <mergeCell ref="FIW105"/>
    <mergeCell ref="FIX105"/>
    <mergeCell ref="FIY105"/>
    <mergeCell ref="FIZ105"/>
    <mergeCell ref="FJA105"/>
    <mergeCell ref="FIR105"/>
    <mergeCell ref="FIS105"/>
    <mergeCell ref="FIT105"/>
    <mergeCell ref="FIU105"/>
    <mergeCell ref="FIV105"/>
    <mergeCell ref="FIM105"/>
    <mergeCell ref="FIN105"/>
    <mergeCell ref="FIO105"/>
    <mergeCell ref="FIP105"/>
    <mergeCell ref="FIQ105"/>
    <mergeCell ref="FIH105"/>
    <mergeCell ref="FII105"/>
    <mergeCell ref="FIJ105"/>
    <mergeCell ref="FIK105"/>
    <mergeCell ref="FIL105"/>
    <mergeCell ref="FIC105"/>
    <mergeCell ref="FID105"/>
    <mergeCell ref="FIE105"/>
    <mergeCell ref="FIF105"/>
    <mergeCell ref="FIG105"/>
    <mergeCell ref="FHX105"/>
    <mergeCell ref="FHY105"/>
    <mergeCell ref="FHZ105"/>
    <mergeCell ref="FIA105"/>
    <mergeCell ref="FIB105"/>
    <mergeCell ref="FHS105"/>
    <mergeCell ref="FHT105"/>
    <mergeCell ref="FHU105"/>
    <mergeCell ref="FHV105"/>
    <mergeCell ref="FHW105"/>
    <mergeCell ref="FHN105"/>
    <mergeCell ref="FHO105"/>
    <mergeCell ref="FHP105"/>
    <mergeCell ref="FHQ105"/>
    <mergeCell ref="FHR105"/>
    <mergeCell ref="FHI105"/>
    <mergeCell ref="FHJ105"/>
    <mergeCell ref="FHK105"/>
    <mergeCell ref="FHL105"/>
    <mergeCell ref="FHM105"/>
    <mergeCell ref="FHD105"/>
    <mergeCell ref="FHE105"/>
    <mergeCell ref="FHF105"/>
    <mergeCell ref="FHG105"/>
    <mergeCell ref="FHH105"/>
    <mergeCell ref="FGY105"/>
    <mergeCell ref="FGZ105"/>
    <mergeCell ref="FHA105"/>
    <mergeCell ref="FHB105"/>
    <mergeCell ref="FHC105"/>
    <mergeCell ref="FGT105"/>
    <mergeCell ref="FGU105"/>
    <mergeCell ref="FGV105"/>
    <mergeCell ref="FGW105"/>
    <mergeCell ref="FGX105"/>
    <mergeCell ref="FGO105"/>
    <mergeCell ref="FGP105"/>
    <mergeCell ref="FGQ105"/>
    <mergeCell ref="FGR105"/>
    <mergeCell ref="FGS105"/>
    <mergeCell ref="FGJ105"/>
    <mergeCell ref="FGK105"/>
    <mergeCell ref="FGL105"/>
    <mergeCell ref="FGM105"/>
    <mergeCell ref="FGN105"/>
    <mergeCell ref="FGE105"/>
    <mergeCell ref="FGF105"/>
    <mergeCell ref="FGG105"/>
    <mergeCell ref="FGH105"/>
    <mergeCell ref="FGI105"/>
    <mergeCell ref="FFZ105"/>
    <mergeCell ref="FGA105"/>
    <mergeCell ref="FGB105"/>
    <mergeCell ref="FGC105"/>
    <mergeCell ref="FGD105"/>
    <mergeCell ref="FFU105"/>
    <mergeCell ref="FFV105"/>
    <mergeCell ref="FFW105"/>
    <mergeCell ref="FFX105"/>
    <mergeCell ref="FFY105"/>
    <mergeCell ref="FFP105"/>
    <mergeCell ref="FFQ105"/>
    <mergeCell ref="FFR105"/>
    <mergeCell ref="FFS105"/>
    <mergeCell ref="FFT105"/>
    <mergeCell ref="FFK105"/>
    <mergeCell ref="FFL105"/>
    <mergeCell ref="FFM105"/>
    <mergeCell ref="FFN105"/>
    <mergeCell ref="FFO105"/>
    <mergeCell ref="FFF105"/>
    <mergeCell ref="FFG105"/>
    <mergeCell ref="FFH105"/>
    <mergeCell ref="FFI105"/>
    <mergeCell ref="FFJ105"/>
    <mergeCell ref="FFA105"/>
    <mergeCell ref="FFB105"/>
    <mergeCell ref="FFC105"/>
    <mergeCell ref="FFD105"/>
    <mergeCell ref="FFE105"/>
    <mergeCell ref="FEV105"/>
    <mergeCell ref="FEW105"/>
    <mergeCell ref="FEX105"/>
    <mergeCell ref="FEY105"/>
    <mergeCell ref="FEZ105"/>
    <mergeCell ref="FEQ105"/>
    <mergeCell ref="FER105"/>
    <mergeCell ref="FES105"/>
    <mergeCell ref="FET105"/>
    <mergeCell ref="FEU105"/>
    <mergeCell ref="FEL105"/>
    <mergeCell ref="FEM105"/>
    <mergeCell ref="FEN105"/>
    <mergeCell ref="FEO105"/>
    <mergeCell ref="FEP105"/>
    <mergeCell ref="FEG105"/>
    <mergeCell ref="FEH105"/>
    <mergeCell ref="FEI105"/>
    <mergeCell ref="FEJ105"/>
    <mergeCell ref="FEK105"/>
    <mergeCell ref="FEB105"/>
    <mergeCell ref="FEC105"/>
    <mergeCell ref="FED105"/>
    <mergeCell ref="FEE105"/>
    <mergeCell ref="FEF105"/>
    <mergeCell ref="FDW105"/>
    <mergeCell ref="FDX105"/>
    <mergeCell ref="FDY105"/>
    <mergeCell ref="FDZ105"/>
    <mergeCell ref="FEA105"/>
    <mergeCell ref="FDR105"/>
    <mergeCell ref="FDS105"/>
    <mergeCell ref="FDT105"/>
    <mergeCell ref="FDU105"/>
    <mergeCell ref="FDV105"/>
    <mergeCell ref="FDM105"/>
    <mergeCell ref="FDN105"/>
    <mergeCell ref="FDO105"/>
    <mergeCell ref="FDP105"/>
    <mergeCell ref="FDQ105"/>
    <mergeCell ref="FDH105"/>
    <mergeCell ref="FDI105"/>
    <mergeCell ref="FDJ105"/>
    <mergeCell ref="FDK105"/>
    <mergeCell ref="FDL105"/>
    <mergeCell ref="FDC105"/>
    <mergeCell ref="FDD105"/>
    <mergeCell ref="FDE105"/>
    <mergeCell ref="FDF105"/>
    <mergeCell ref="FDG105"/>
    <mergeCell ref="FCX105"/>
    <mergeCell ref="FCY105"/>
    <mergeCell ref="FCZ105"/>
    <mergeCell ref="FDA105"/>
    <mergeCell ref="FDB105"/>
    <mergeCell ref="FCS105"/>
    <mergeCell ref="FCT105"/>
    <mergeCell ref="FCU105"/>
    <mergeCell ref="FCV105"/>
    <mergeCell ref="FCW105"/>
    <mergeCell ref="FCN105"/>
    <mergeCell ref="FCO105"/>
    <mergeCell ref="FCP105"/>
    <mergeCell ref="FCQ105"/>
    <mergeCell ref="FCR105"/>
    <mergeCell ref="FCI105"/>
    <mergeCell ref="FCJ105"/>
    <mergeCell ref="FCK105"/>
    <mergeCell ref="FCL105"/>
    <mergeCell ref="FCM105"/>
    <mergeCell ref="FCD105"/>
    <mergeCell ref="FCE105"/>
    <mergeCell ref="FCF105"/>
    <mergeCell ref="FCG105"/>
    <mergeCell ref="FCH105"/>
    <mergeCell ref="FBY105"/>
    <mergeCell ref="FBZ105"/>
    <mergeCell ref="FCA105"/>
    <mergeCell ref="FCB105"/>
    <mergeCell ref="FCC105"/>
    <mergeCell ref="FBT105"/>
    <mergeCell ref="FBU105"/>
    <mergeCell ref="FBV105"/>
    <mergeCell ref="FBW105"/>
    <mergeCell ref="FBX105"/>
    <mergeCell ref="FBO105"/>
    <mergeCell ref="FBP105"/>
    <mergeCell ref="FBQ105"/>
    <mergeCell ref="FBR105"/>
    <mergeCell ref="FBS105"/>
    <mergeCell ref="FBJ105"/>
    <mergeCell ref="FBK105"/>
    <mergeCell ref="FBL105"/>
    <mergeCell ref="FBM105"/>
    <mergeCell ref="FBN105"/>
    <mergeCell ref="FBE105"/>
    <mergeCell ref="FBF105"/>
    <mergeCell ref="FBG105"/>
    <mergeCell ref="FBH105"/>
    <mergeCell ref="FBI105"/>
    <mergeCell ref="FAZ105"/>
    <mergeCell ref="FBA105"/>
    <mergeCell ref="FBB105"/>
    <mergeCell ref="FBC105"/>
    <mergeCell ref="FBD105"/>
    <mergeCell ref="FAU105"/>
    <mergeCell ref="FAV105"/>
    <mergeCell ref="FAW105"/>
    <mergeCell ref="FAX105"/>
    <mergeCell ref="FAY105"/>
    <mergeCell ref="FAP105"/>
    <mergeCell ref="FAQ105"/>
    <mergeCell ref="FAR105"/>
    <mergeCell ref="FAS105"/>
    <mergeCell ref="FAT105"/>
    <mergeCell ref="FAK105"/>
    <mergeCell ref="FAL105"/>
    <mergeCell ref="FAM105"/>
    <mergeCell ref="FAN105"/>
    <mergeCell ref="FAO105"/>
    <mergeCell ref="FAF105"/>
    <mergeCell ref="FAG105"/>
    <mergeCell ref="FAH105"/>
    <mergeCell ref="FAI105"/>
    <mergeCell ref="FAJ105"/>
    <mergeCell ref="FAA105"/>
    <mergeCell ref="FAB105"/>
    <mergeCell ref="FAC105"/>
    <mergeCell ref="FAD105"/>
    <mergeCell ref="FAE105"/>
    <mergeCell ref="EZV105"/>
    <mergeCell ref="EZW105"/>
    <mergeCell ref="EZX105"/>
    <mergeCell ref="EZY105"/>
    <mergeCell ref="EZZ105"/>
    <mergeCell ref="EZQ105"/>
    <mergeCell ref="EZR105"/>
    <mergeCell ref="EZS105"/>
    <mergeCell ref="EZT105"/>
    <mergeCell ref="EZU105"/>
    <mergeCell ref="EZL105"/>
    <mergeCell ref="EZM105"/>
    <mergeCell ref="EZN105"/>
    <mergeCell ref="EZO105"/>
    <mergeCell ref="EZP105"/>
    <mergeCell ref="EZG105"/>
    <mergeCell ref="EZH105"/>
    <mergeCell ref="EZI105"/>
    <mergeCell ref="EZJ105"/>
    <mergeCell ref="EZK105"/>
    <mergeCell ref="EZB105"/>
    <mergeCell ref="EZC105"/>
    <mergeCell ref="EZD105"/>
    <mergeCell ref="EZE105"/>
    <mergeCell ref="EZF105"/>
    <mergeCell ref="EYW105"/>
    <mergeCell ref="EYX105"/>
    <mergeCell ref="EYY105"/>
    <mergeCell ref="EYZ105"/>
    <mergeCell ref="EZA105"/>
    <mergeCell ref="EYR105"/>
    <mergeCell ref="EYS105"/>
    <mergeCell ref="EYT105"/>
    <mergeCell ref="EYU105"/>
    <mergeCell ref="EYV105"/>
    <mergeCell ref="EYM105"/>
    <mergeCell ref="EYN105"/>
    <mergeCell ref="EYO105"/>
    <mergeCell ref="EYP105"/>
    <mergeCell ref="EYQ105"/>
    <mergeCell ref="EYH105"/>
    <mergeCell ref="EYI105"/>
    <mergeCell ref="EYJ105"/>
    <mergeCell ref="EYK105"/>
    <mergeCell ref="EYL105"/>
    <mergeCell ref="EYC105"/>
    <mergeCell ref="EYD105"/>
    <mergeCell ref="EYE105"/>
    <mergeCell ref="EYF105"/>
    <mergeCell ref="EYG105"/>
    <mergeCell ref="EXX105"/>
    <mergeCell ref="EXY105"/>
    <mergeCell ref="EXZ105"/>
    <mergeCell ref="EYA105"/>
    <mergeCell ref="EYB105"/>
    <mergeCell ref="EXS105"/>
    <mergeCell ref="EXT105"/>
    <mergeCell ref="EXU105"/>
    <mergeCell ref="EXV105"/>
    <mergeCell ref="EXW105"/>
    <mergeCell ref="EXN105"/>
    <mergeCell ref="EXO105"/>
    <mergeCell ref="EXP105"/>
    <mergeCell ref="EXQ105"/>
    <mergeCell ref="EXR105"/>
    <mergeCell ref="EXI105"/>
    <mergeCell ref="EXJ105"/>
    <mergeCell ref="EXK105"/>
    <mergeCell ref="EXL105"/>
    <mergeCell ref="EXM105"/>
    <mergeCell ref="EXD105"/>
    <mergeCell ref="EXE105"/>
    <mergeCell ref="EXF105"/>
    <mergeCell ref="EXG105"/>
    <mergeCell ref="EXH105"/>
    <mergeCell ref="EWY105"/>
    <mergeCell ref="EWZ105"/>
    <mergeCell ref="EXA105"/>
    <mergeCell ref="EXB105"/>
    <mergeCell ref="EXC105"/>
    <mergeCell ref="EWT105"/>
    <mergeCell ref="EWU105"/>
    <mergeCell ref="EWV105"/>
    <mergeCell ref="EWW105"/>
    <mergeCell ref="EWX105"/>
    <mergeCell ref="EWO105"/>
    <mergeCell ref="EWP105"/>
    <mergeCell ref="EWQ105"/>
    <mergeCell ref="EWR105"/>
    <mergeCell ref="EWS105"/>
    <mergeCell ref="EWJ105"/>
    <mergeCell ref="EWK105"/>
    <mergeCell ref="EWL105"/>
    <mergeCell ref="EWM105"/>
    <mergeCell ref="EWN105"/>
    <mergeCell ref="EWE105"/>
    <mergeCell ref="EWF105"/>
    <mergeCell ref="EWG105"/>
    <mergeCell ref="EWH105"/>
    <mergeCell ref="EWI105"/>
    <mergeCell ref="EVZ105"/>
    <mergeCell ref="EWA105"/>
    <mergeCell ref="EWB105"/>
    <mergeCell ref="EWC105"/>
    <mergeCell ref="EWD105"/>
    <mergeCell ref="EVU105"/>
    <mergeCell ref="EVV105"/>
    <mergeCell ref="EVW105"/>
    <mergeCell ref="EVX105"/>
    <mergeCell ref="EVY105"/>
    <mergeCell ref="EVP105"/>
    <mergeCell ref="EVQ105"/>
    <mergeCell ref="EVR105"/>
    <mergeCell ref="EVS105"/>
    <mergeCell ref="EVT105"/>
    <mergeCell ref="EVK105"/>
    <mergeCell ref="EVL105"/>
    <mergeCell ref="EVM105"/>
    <mergeCell ref="EVN105"/>
    <mergeCell ref="EVO105"/>
    <mergeCell ref="EVF105"/>
    <mergeCell ref="EVG105"/>
    <mergeCell ref="EVH105"/>
    <mergeCell ref="EVI105"/>
    <mergeCell ref="EVJ105"/>
    <mergeCell ref="EVA105"/>
    <mergeCell ref="EVB105"/>
    <mergeCell ref="EVC105"/>
    <mergeCell ref="EVD105"/>
    <mergeCell ref="EVE105"/>
    <mergeCell ref="EUV105"/>
    <mergeCell ref="EUW105"/>
    <mergeCell ref="EUX105"/>
    <mergeCell ref="EUY105"/>
    <mergeCell ref="EUZ105"/>
    <mergeCell ref="EUQ105"/>
    <mergeCell ref="EUR105"/>
    <mergeCell ref="EUS105"/>
    <mergeCell ref="EUT105"/>
    <mergeCell ref="EUU105"/>
    <mergeCell ref="EUL105"/>
    <mergeCell ref="EUM105"/>
    <mergeCell ref="EUN105"/>
    <mergeCell ref="EUO105"/>
    <mergeCell ref="EUP105"/>
    <mergeCell ref="EUG105"/>
    <mergeCell ref="EUH105"/>
    <mergeCell ref="EUI105"/>
    <mergeCell ref="EUJ105"/>
    <mergeCell ref="EUK105"/>
    <mergeCell ref="EUB105"/>
    <mergeCell ref="EUC105"/>
    <mergeCell ref="EUD105"/>
    <mergeCell ref="EUE105"/>
    <mergeCell ref="EUF105"/>
    <mergeCell ref="ETW105"/>
    <mergeCell ref="ETX105"/>
    <mergeCell ref="ETY105"/>
    <mergeCell ref="ETZ105"/>
    <mergeCell ref="EUA105"/>
    <mergeCell ref="ETR105"/>
    <mergeCell ref="ETS105"/>
    <mergeCell ref="ETT105"/>
    <mergeCell ref="ETU105"/>
    <mergeCell ref="ETV105"/>
    <mergeCell ref="ETM105"/>
    <mergeCell ref="ETN105"/>
    <mergeCell ref="ETO105"/>
    <mergeCell ref="ETP105"/>
    <mergeCell ref="ETQ105"/>
    <mergeCell ref="ETH105"/>
    <mergeCell ref="ETI105"/>
    <mergeCell ref="ETJ105"/>
    <mergeCell ref="ETK105"/>
    <mergeCell ref="ETL105"/>
    <mergeCell ref="ETC105"/>
    <mergeCell ref="ETD105"/>
    <mergeCell ref="ETE105"/>
    <mergeCell ref="ETF105"/>
    <mergeCell ref="ETG105"/>
    <mergeCell ref="ESX105"/>
    <mergeCell ref="ESY105"/>
    <mergeCell ref="ESZ105"/>
    <mergeCell ref="ETA105"/>
    <mergeCell ref="ETB105"/>
    <mergeCell ref="ESS105"/>
    <mergeCell ref="EST105"/>
    <mergeCell ref="ESU105"/>
    <mergeCell ref="ESV105"/>
    <mergeCell ref="ESW105"/>
    <mergeCell ref="ESN105"/>
    <mergeCell ref="ESO105"/>
    <mergeCell ref="ESP105"/>
    <mergeCell ref="ESQ105"/>
    <mergeCell ref="ESR105"/>
    <mergeCell ref="ESI105"/>
    <mergeCell ref="ESJ105"/>
    <mergeCell ref="ESK105"/>
    <mergeCell ref="ESL105"/>
    <mergeCell ref="ESM105"/>
    <mergeCell ref="ESD105"/>
    <mergeCell ref="ESE105"/>
    <mergeCell ref="ESF105"/>
    <mergeCell ref="ESG105"/>
    <mergeCell ref="ESH105"/>
    <mergeCell ref="ERY105"/>
    <mergeCell ref="ERZ105"/>
    <mergeCell ref="ESA105"/>
    <mergeCell ref="ESB105"/>
    <mergeCell ref="ESC105"/>
    <mergeCell ref="ERT105"/>
    <mergeCell ref="ERU105"/>
    <mergeCell ref="ERV105"/>
    <mergeCell ref="ERW105"/>
    <mergeCell ref="ERX105"/>
    <mergeCell ref="ERO105"/>
    <mergeCell ref="ERP105"/>
    <mergeCell ref="ERQ105"/>
    <mergeCell ref="ERR105"/>
    <mergeCell ref="ERS105"/>
    <mergeCell ref="ERJ105"/>
    <mergeCell ref="ERK105"/>
    <mergeCell ref="ERL105"/>
    <mergeCell ref="ERM105"/>
    <mergeCell ref="ERN105"/>
    <mergeCell ref="ERE105"/>
    <mergeCell ref="ERF105"/>
    <mergeCell ref="ERG105"/>
    <mergeCell ref="ERH105"/>
    <mergeCell ref="ERI105"/>
    <mergeCell ref="EQZ105"/>
    <mergeCell ref="ERA105"/>
    <mergeCell ref="ERB105"/>
    <mergeCell ref="ERC105"/>
    <mergeCell ref="ERD105"/>
    <mergeCell ref="EQU105"/>
    <mergeCell ref="EQV105"/>
    <mergeCell ref="EQW105"/>
    <mergeCell ref="EQX105"/>
    <mergeCell ref="EQY105"/>
    <mergeCell ref="EQP105"/>
    <mergeCell ref="EQQ105"/>
    <mergeCell ref="EQR105"/>
    <mergeCell ref="EQS105"/>
    <mergeCell ref="EQT105"/>
    <mergeCell ref="EQK105"/>
    <mergeCell ref="EQL105"/>
    <mergeCell ref="EQM105"/>
    <mergeCell ref="EQN105"/>
    <mergeCell ref="EQO105"/>
    <mergeCell ref="EQF105"/>
    <mergeCell ref="EQG105"/>
    <mergeCell ref="EQH105"/>
    <mergeCell ref="EQI105"/>
    <mergeCell ref="EQJ105"/>
    <mergeCell ref="EQA105"/>
    <mergeCell ref="EQB105"/>
    <mergeCell ref="EQC105"/>
    <mergeCell ref="EQD105"/>
    <mergeCell ref="EQE105"/>
    <mergeCell ref="EPV105"/>
    <mergeCell ref="EPW105"/>
    <mergeCell ref="EPX105"/>
    <mergeCell ref="EPY105"/>
    <mergeCell ref="EPZ105"/>
    <mergeCell ref="EPQ105"/>
    <mergeCell ref="EPR105"/>
    <mergeCell ref="EPS105"/>
    <mergeCell ref="EPT105"/>
    <mergeCell ref="EPU105"/>
    <mergeCell ref="EPL105"/>
    <mergeCell ref="EPM105"/>
    <mergeCell ref="EPN105"/>
    <mergeCell ref="EPO105"/>
    <mergeCell ref="EPP105"/>
    <mergeCell ref="EPG105"/>
    <mergeCell ref="EPH105"/>
    <mergeCell ref="EPI105"/>
    <mergeCell ref="EPJ105"/>
    <mergeCell ref="EPK105"/>
    <mergeCell ref="EPB105"/>
    <mergeCell ref="EPC105"/>
    <mergeCell ref="EPD105"/>
    <mergeCell ref="EPE105"/>
    <mergeCell ref="EPF105"/>
    <mergeCell ref="EOW105"/>
    <mergeCell ref="EOX105"/>
    <mergeCell ref="EOY105"/>
    <mergeCell ref="EOZ105"/>
    <mergeCell ref="EPA105"/>
    <mergeCell ref="EOR105"/>
    <mergeCell ref="EOS105"/>
    <mergeCell ref="EOT105"/>
    <mergeCell ref="EOU105"/>
    <mergeCell ref="EOV105"/>
    <mergeCell ref="EOM105"/>
    <mergeCell ref="EON105"/>
    <mergeCell ref="EOO105"/>
    <mergeCell ref="EOP105"/>
    <mergeCell ref="EOQ105"/>
    <mergeCell ref="EOH105"/>
    <mergeCell ref="EOI105"/>
    <mergeCell ref="EOJ105"/>
    <mergeCell ref="EOK105"/>
    <mergeCell ref="EOL105"/>
    <mergeCell ref="EOC105"/>
    <mergeCell ref="EOD105"/>
    <mergeCell ref="EOE105"/>
    <mergeCell ref="EOF105"/>
    <mergeCell ref="EOG105"/>
    <mergeCell ref="ENX105"/>
    <mergeCell ref="ENY105"/>
    <mergeCell ref="ENZ105"/>
    <mergeCell ref="EOA105"/>
    <mergeCell ref="EOB105"/>
    <mergeCell ref="ENS105"/>
    <mergeCell ref="ENT105"/>
    <mergeCell ref="ENU105"/>
    <mergeCell ref="ENV105"/>
    <mergeCell ref="ENW105"/>
    <mergeCell ref="ENN105"/>
    <mergeCell ref="ENO105"/>
    <mergeCell ref="ENP105"/>
    <mergeCell ref="ENQ105"/>
    <mergeCell ref="ENR105"/>
    <mergeCell ref="ENI105"/>
    <mergeCell ref="ENJ105"/>
    <mergeCell ref="ENK105"/>
    <mergeCell ref="ENL105"/>
    <mergeCell ref="ENM105"/>
    <mergeCell ref="END105"/>
    <mergeCell ref="ENE105"/>
    <mergeCell ref="ENF105"/>
    <mergeCell ref="ENG105"/>
    <mergeCell ref="ENH105"/>
    <mergeCell ref="EMY105"/>
    <mergeCell ref="EMZ105"/>
    <mergeCell ref="ENA105"/>
    <mergeCell ref="ENB105"/>
    <mergeCell ref="ENC105"/>
    <mergeCell ref="EMT105"/>
    <mergeCell ref="EMU105"/>
    <mergeCell ref="EMV105"/>
    <mergeCell ref="EMW105"/>
    <mergeCell ref="EMX105"/>
    <mergeCell ref="EMO105"/>
    <mergeCell ref="EMP105"/>
    <mergeCell ref="EMQ105"/>
    <mergeCell ref="EMR105"/>
    <mergeCell ref="EMS105"/>
    <mergeCell ref="EMJ105"/>
    <mergeCell ref="EMK105"/>
    <mergeCell ref="EML105"/>
    <mergeCell ref="EMM105"/>
    <mergeCell ref="EMN105"/>
    <mergeCell ref="EME105"/>
    <mergeCell ref="EMF105"/>
    <mergeCell ref="EMG105"/>
    <mergeCell ref="EMH105"/>
    <mergeCell ref="EMI105"/>
    <mergeCell ref="ELZ105"/>
    <mergeCell ref="EMA105"/>
    <mergeCell ref="EMB105"/>
    <mergeCell ref="EMC105"/>
    <mergeCell ref="EMD105"/>
    <mergeCell ref="ELU105"/>
    <mergeCell ref="ELV105"/>
    <mergeCell ref="ELW105"/>
    <mergeCell ref="ELX105"/>
    <mergeCell ref="ELY105"/>
    <mergeCell ref="ELP105"/>
    <mergeCell ref="ELQ105"/>
    <mergeCell ref="ELR105"/>
    <mergeCell ref="ELS105"/>
    <mergeCell ref="ELT105"/>
    <mergeCell ref="ELK105"/>
    <mergeCell ref="ELL105"/>
    <mergeCell ref="ELM105"/>
    <mergeCell ref="ELN105"/>
    <mergeCell ref="ELO105"/>
    <mergeCell ref="ELF105"/>
    <mergeCell ref="ELG105"/>
    <mergeCell ref="ELH105"/>
    <mergeCell ref="ELI105"/>
    <mergeCell ref="ELJ105"/>
    <mergeCell ref="ELA105"/>
    <mergeCell ref="ELB105"/>
    <mergeCell ref="ELC105"/>
    <mergeCell ref="ELD105"/>
    <mergeCell ref="ELE105"/>
    <mergeCell ref="EKV105"/>
    <mergeCell ref="EKW105"/>
    <mergeCell ref="EKX105"/>
    <mergeCell ref="EKY105"/>
    <mergeCell ref="EKZ105"/>
    <mergeCell ref="EKQ105"/>
    <mergeCell ref="EKR105"/>
    <mergeCell ref="EKS105"/>
    <mergeCell ref="EKT105"/>
    <mergeCell ref="EKU105"/>
    <mergeCell ref="EKL105"/>
    <mergeCell ref="EKM105"/>
    <mergeCell ref="EKN105"/>
    <mergeCell ref="EKO105"/>
    <mergeCell ref="EKP105"/>
    <mergeCell ref="EKG105"/>
    <mergeCell ref="EKH105"/>
    <mergeCell ref="EKI105"/>
    <mergeCell ref="EKJ105"/>
    <mergeCell ref="EKK105"/>
    <mergeCell ref="EKB105"/>
    <mergeCell ref="EKC105"/>
    <mergeCell ref="EKD105"/>
    <mergeCell ref="EKE105"/>
    <mergeCell ref="EKF105"/>
    <mergeCell ref="EJW105"/>
    <mergeCell ref="EJX105"/>
    <mergeCell ref="EJY105"/>
    <mergeCell ref="EJZ105"/>
    <mergeCell ref="EKA105"/>
    <mergeCell ref="EJR105"/>
    <mergeCell ref="EJS105"/>
    <mergeCell ref="EJT105"/>
    <mergeCell ref="EJU105"/>
    <mergeCell ref="EJV105"/>
    <mergeCell ref="EJM105"/>
    <mergeCell ref="EJN105"/>
    <mergeCell ref="EJO105"/>
    <mergeCell ref="EJP105"/>
    <mergeCell ref="EJQ105"/>
    <mergeCell ref="EJH105"/>
    <mergeCell ref="EJI105"/>
    <mergeCell ref="EJJ105"/>
    <mergeCell ref="EJK105"/>
    <mergeCell ref="EJL105"/>
    <mergeCell ref="EJC105"/>
    <mergeCell ref="EJD105"/>
    <mergeCell ref="EJE105"/>
    <mergeCell ref="EJF105"/>
    <mergeCell ref="EJG105"/>
    <mergeCell ref="EIX105"/>
    <mergeCell ref="EIY105"/>
    <mergeCell ref="EIZ105"/>
    <mergeCell ref="EJA105"/>
    <mergeCell ref="EJB105"/>
    <mergeCell ref="EIS105"/>
    <mergeCell ref="EIT105"/>
    <mergeCell ref="EIU105"/>
    <mergeCell ref="EIV105"/>
    <mergeCell ref="EIW105"/>
    <mergeCell ref="EIN105"/>
    <mergeCell ref="EIO105"/>
    <mergeCell ref="EIP105"/>
    <mergeCell ref="EIQ105"/>
    <mergeCell ref="EIR105"/>
    <mergeCell ref="EII105"/>
    <mergeCell ref="EIJ105"/>
    <mergeCell ref="EIK105"/>
    <mergeCell ref="EIL105"/>
    <mergeCell ref="EIM105"/>
    <mergeCell ref="EID105"/>
    <mergeCell ref="EIE105"/>
    <mergeCell ref="EIF105"/>
    <mergeCell ref="EIG105"/>
    <mergeCell ref="EIH105"/>
    <mergeCell ref="EHY105"/>
    <mergeCell ref="EHZ105"/>
    <mergeCell ref="EIA105"/>
    <mergeCell ref="EIB105"/>
    <mergeCell ref="EIC105"/>
    <mergeCell ref="EHT105"/>
    <mergeCell ref="EHU105"/>
    <mergeCell ref="EHV105"/>
    <mergeCell ref="EHW105"/>
    <mergeCell ref="EHX105"/>
    <mergeCell ref="EHO105"/>
    <mergeCell ref="EHP105"/>
    <mergeCell ref="EHQ105"/>
    <mergeCell ref="EHR105"/>
    <mergeCell ref="EHS105"/>
    <mergeCell ref="EHJ105"/>
    <mergeCell ref="EHK105"/>
    <mergeCell ref="EHL105"/>
    <mergeCell ref="EHM105"/>
    <mergeCell ref="EHN105"/>
    <mergeCell ref="EHE105"/>
    <mergeCell ref="EHF105"/>
    <mergeCell ref="EHG105"/>
    <mergeCell ref="EHH105"/>
    <mergeCell ref="EHI105"/>
    <mergeCell ref="EGZ105"/>
    <mergeCell ref="EHA105"/>
    <mergeCell ref="EHB105"/>
    <mergeCell ref="EHC105"/>
    <mergeCell ref="EHD105"/>
    <mergeCell ref="EGU105"/>
    <mergeCell ref="EGV105"/>
    <mergeCell ref="EGW105"/>
    <mergeCell ref="EGX105"/>
    <mergeCell ref="EGY105"/>
    <mergeCell ref="EGP105"/>
    <mergeCell ref="EGQ105"/>
    <mergeCell ref="EGR105"/>
    <mergeCell ref="EGS105"/>
    <mergeCell ref="EGT105"/>
    <mergeCell ref="EGK105"/>
    <mergeCell ref="EGL105"/>
    <mergeCell ref="EGM105"/>
    <mergeCell ref="EGN105"/>
    <mergeCell ref="EGO105"/>
    <mergeCell ref="EGF105"/>
    <mergeCell ref="EGG105"/>
    <mergeCell ref="EGH105"/>
    <mergeCell ref="EGI105"/>
    <mergeCell ref="EGJ105"/>
    <mergeCell ref="EGA105"/>
    <mergeCell ref="EGB105"/>
    <mergeCell ref="EGC105"/>
    <mergeCell ref="EGD105"/>
    <mergeCell ref="EGE105"/>
    <mergeCell ref="EFV105"/>
    <mergeCell ref="EFW105"/>
    <mergeCell ref="EFX105"/>
    <mergeCell ref="EFY105"/>
    <mergeCell ref="EFZ105"/>
    <mergeCell ref="EFQ105"/>
    <mergeCell ref="EFR105"/>
    <mergeCell ref="EFS105"/>
    <mergeCell ref="EFT105"/>
    <mergeCell ref="EFU105"/>
    <mergeCell ref="EFL105"/>
    <mergeCell ref="EFM105"/>
    <mergeCell ref="EFN105"/>
    <mergeCell ref="EFO105"/>
    <mergeCell ref="EFP105"/>
    <mergeCell ref="EFG105"/>
    <mergeCell ref="EFH105"/>
    <mergeCell ref="EFI105"/>
    <mergeCell ref="EFJ105"/>
    <mergeCell ref="EFK105"/>
    <mergeCell ref="EFB105"/>
    <mergeCell ref="EFC105"/>
    <mergeCell ref="EFD105"/>
    <mergeCell ref="EFE105"/>
    <mergeCell ref="EFF105"/>
    <mergeCell ref="EEW105"/>
    <mergeCell ref="EEX105"/>
    <mergeCell ref="EEY105"/>
    <mergeCell ref="EEZ105"/>
    <mergeCell ref="EFA105"/>
    <mergeCell ref="EER105"/>
    <mergeCell ref="EES105"/>
    <mergeCell ref="EET105"/>
    <mergeCell ref="EEU105"/>
    <mergeCell ref="EEV105"/>
    <mergeCell ref="EEM105"/>
    <mergeCell ref="EEN105"/>
    <mergeCell ref="EEO105"/>
    <mergeCell ref="EEP105"/>
    <mergeCell ref="EEQ105"/>
    <mergeCell ref="EEH105"/>
    <mergeCell ref="EEI105"/>
    <mergeCell ref="EEJ105"/>
    <mergeCell ref="EEK105"/>
    <mergeCell ref="EEL105"/>
    <mergeCell ref="EEC105"/>
    <mergeCell ref="EED105"/>
    <mergeCell ref="EEE105"/>
    <mergeCell ref="EEF105"/>
    <mergeCell ref="EEG105"/>
    <mergeCell ref="EDX105"/>
    <mergeCell ref="EDY105"/>
    <mergeCell ref="EDZ105"/>
    <mergeCell ref="EEA105"/>
    <mergeCell ref="EEB105"/>
    <mergeCell ref="EDS105"/>
    <mergeCell ref="EDT105"/>
    <mergeCell ref="EDU105"/>
    <mergeCell ref="EDV105"/>
    <mergeCell ref="EDW105"/>
    <mergeCell ref="EDN105"/>
    <mergeCell ref="EDO105"/>
    <mergeCell ref="EDP105"/>
    <mergeCell ref="EDQ105"/>
    <mergeCell ref="EDR105"/>
    <mergeCell ref="EDI105"/>
    <mergeCell ref="EDJ105"/>
    <mergeCell ref="EDK105"/>
    <mergeCell ref="EDL105"/>
    <mergeCell ref="EDM105"/>
    <mergeCell ref="EDD105"/>
    <mergeCell ref="EDE105"/>
    <mergeCell ref="EDF105"/>
    <mergeCell ref="EDG105"/>
    <mergeCell ref="EDH105"/>
    <mergeCell ref="ECY105"/>
    <mergeCell ref="ECZ105"/>
    <mergeCell ref="EDA105"/>
    <mergeCell ref="EDB105"/>
    <mergeCell ref="EDC105"/>
    <mergeCell ref="ECT105"/>
    <mergeCell ref="ECU105"/>
    <mergeCell ref="ECV105"/>
    <mergeCell ref="ECW105"/>
    <mergeCell ref="ECX105"/>
    <mergeCell ref="ECO105"/>
    <mergeCell ref="ECP105"/>
    <mergeCell ref="ECQ105"/>
    <mergeCell ref="ECR105"/>
    <mergeCell ref="ECS105"/>
    <mergeCell ref="ECJ105"/>
    <mergeCell ref="ECK105"/>
    <mergeCell ref="ECL105"/>
    <mergeCell ref="ECM105"/>
    <mergeCell ref="ECN105"/>
    <mergeCell ref="ECE105"/>
    <mergeCell ref="ECF105"/>
    <mergeCell ref="ECG105"/>
    <mergeCell ref="ECH105"/>
    <mergeCell ref="ECI105"/>
    <mergeCell ref="EBZ105"/>
    <mergeCell ref="ECA105"/>
    <mergeCell ref="ECB105"/>
    <mergeCell ref="ECC105"/>
    <mergeCell ref="ECD105"/>
    <mergeCell ref="EBU105"/>
    <mergeCell ref="EBV105"/>
    <mergeCell ref="EBW105"/>
    <mergeCell ref="EBX105"/>
    <mergeCell ref="EBY105"/>
    <mergeCell ref="EBP105"/>
    <mergeCell ref="EBQ105"/>
    <mergeCell ref="EBR105"/>
    <mergeCell ref="EBS105"/>
    <mergeCell ref="EBT105"/>
    <mergeCell ref="EBK105"/>
    <mergeCell ref="EBL105"/>
    <mergeCell ref="EBM105"/>
    <mergeCell ref="EBN105"/>
    <mergeCell ref="EBO105"/>
    <mergeCell ref="EBF105"/>
    <mergeCell ref="EBG105"/>
    <mergeCell ref="EBH105"/>
    <mergeCell ref="EBI105"/>
    <mergeCell ref="EBJ105"/>
    <mergeCell ref="EBA105"/>
    <mergeCell ref="EBB105"/>
    <mergeCell ref="EBC105"/>
    <mergeCell ref="EBD105"/>
    <mergeCell ref="EBE105"/>
    <mergeCell ref="EAV105"/>
    <mergeCell ref="EAW105"/>
    <mergeCell ref="EAX105"/>
    <mergeCell ref="EAY105"/>
    <mergeCell ref="EAZ105"/>
    <mergeCell ref="EAQ105"/>
    <mergeCell ref="EAR105"/>
    <mergeCell ref="EAS105"/>
    <mergeCell ref="EAT105"/>
    <mergeCell ref="EAU105"/>
    <mergeCell ref="EAL105"/>
    <mergeCell ref="EAM105"/>
    <mergeCell ref="EAN105"/>
    <mergeCell ref="EAO105"/>
    <mergeCell ref="EAP105"/>
    <mergeCell ref="EAG105"/>
    <mergeCell ref="EAH105"/>
    <mergeCell ref="EAI105"/>
    <mergeCell ref="EAJ105"/>
    <mergeCell ref="EAK105"/>
    <mergeCell ref="EAB105"/>
    <mergeCell ref="EAC105"/>
    <mergeCell ref="EAD105"/>
    <mergeCell ref="EAE105"/>
    <mergeCell ref="EAF105"/>
    <mergeCell ref="DZW105"/>
    <mergeCell ref="DZX105"/>
    <mergeCell ref="DZY105"/>
    <mergeCell ref="DZZ105"/>
    <mergeCell ref="EAA105"/>
    <mergeCell ref="DZR105"/>
    <mergeCell ref="DZS105"/>
    <mergeCell ref="DZT105"/>
    <mergeCell ref="DZU105"/>
    <mergeCell ref="DZV105"/>
    <mergeCell ref="DZM105"/>
    <mergeCell ref="DZN105"/>
    <mergeCell ref="DZO105"/>
    <mergeCell ref="DZP105"/>
    <mergeCell ref="DZQ105"/>
    <mergeCell ref="DZH105"/>
    <mergeCell ref="DZI105"/>
    <mergeCell ref="DZJ105"/>
    <mergeCell ref="DZK105"/>
    <mergeCell ref="DZL105"/>
    <mergeCell ref="DZC105"/>
    <mergeCell ref="DZD105"/>
    <mergeCell ref="DZE105"/>
    <mergeCell ref="DZF105"/>
    <mergeCell ref="DZG105"/>
    <mergeCell ref="DYX105"/>
    <mergeCell ref="DYY105"/>
    <mergeCell ref="DYZ105"/>
    <mergeCell ref="DZA105"/>
    <mergeCell ref="DZB105"/>
    <mergeCell ref="DYS105"/>
    <mergeCell ref="DYT105"/>
    <mergeCell ref="DYU105"/>
    <mergeCell ref="DYV105"/>
    <mergeCell ref="DYW105"/>
    <mergeCell ref="DYN105"/>
    <mergeCell ref="DYO105"/>
    <mergeCell ref="DYP105"/>
    <mergeCell ref="DYQ105"/>
    <mergeCell ref="DYR105"/>
    <mergeCell ref="DYI105"/>
    <mergeCell ref="DYJ105"/>
    <mergeCell ref="DYK105"/>
    <mergeCell ref="DYL105"/>
    <mergeCell ref="DYM105"/>
    <mergeCell ref="DYD105"/>
    <mergeCell ref="DYE105"/>
    <mergeCell ref="DYF105"/>
    <mergeCell ref="DYG105"/>
    <mergeCell ref="DYH105"/>
    <mergeCell ref="DXY105"/>
    <mergeCell ref="DXZ105"/>
    <mergeCell ref="DYA105"/>
    <mergeCell ref="DYB105"/>
    <mergeCell ref="DYC105"/>
    <mergeCell ref="DXT105"/>
    <mergeCell ref="DXU105"/>
    <mergeCell ref="DXV105"/>
    <mergeCell ref="DXW105"/>
    <mergeCell ref="DXX105"/>
    <mergeCell ref="DXO105"/>
    <mergeCell ref="DXP105"/>
    <mergeCell ref="DXQ105"/>
    <mergeCell ref="DXR105"/>
    <mergeCell ref="DXS105"/>
    <mergeCell ref="DXJ105"/>
    <mergeCell ref="DXK105"/>
    <mergeCell ref="DXL105"/>
    <mergeCell ref="DXM105"/>
    <mergeCell ref="DXN105"/>
    <mergeCell ref="DXE105"/>
    <mergeCell ref="DXF105"/>
    <mergeCell ref="DXG105"/>
    <mergeCell ref="DXH105"/>
    <mergeCell ref="DXI105"/>
    <mergeCell ref="DWZ105"/>
    <mergeCell ref="DXA105"/>
    <mergeCell ref="DXB105"/>
    <mergeCell ref="DXC105"/>
    <mergeCell ref="DXD105"/>
    <mergeCell ref="DWU105"/>
    <mergeCell ref="DWV105"/>
    <mergeCell ref="DWW105"/>
    <mergeCell ref="DWX105"/>
    <mergeCell ref="DWY105"/>
    <mergeCell ref="DWP105"/>
    <mergeCell ref="DWQ105"/>
    <mergeCell ref="DWR105"/>
    <mergeCell ref="DWS105"/>
    <mergeCell ref="DWT105"/>
    <mergeCell ref="DWK105"/>
    <mergeCell ref="DWL105"/>
    <mergeCell ref="DWM105"/>
    <mergeCell ref="DWN105"/>
    <mergeCell ref="DWO105"/>
    <mergeCell ref="DWF105"/>
    <mergeCell ref="DWG105"/>
    <mergeCell ref="DWH105"/>
    <mergeCell ref="DWI105"/>
    <mergeCell ref="DWJ105"/>
    <mergeCell ref="DWA105"/>
    <mergeCell ref="DWB105"/>
    <mergeCell ref="DWC105"/>
    <mergeCell ref="DWD105"/>
    <mergeCell ref="DWE105"/>
    <mergeCell ref="DVV105"/>
    <mergeCell ref="DVW105"/>
    <mergeCell ref="DVX105"/>
    <mergeCell ref="DVY105"/>
    <mergeCell ref="DVZ105"/>
    <mergeCell ref="DVQ105"/>
    <mergeCell ref="DVR105"/>
    <mergeCell ref="DVS105"/>
    <mergeCell ref="DVT105"/>
    <mergeCell ref="DVU105"/>
    <mergeCell ref="DVL105"/>
    <mergeCell ref="DVM105"/>
    <mergeCell ref="DVN105"/>
    <mergeCell ref="DVO105"/>
    <mergeCell ref="DVP105"/>
    <mergeCell ref="DVG105"/>
    <mergeCell ref="DVH105"/>
    <mergeCell ref="DVI105"/>
    <mergeCell ref="DVJ105"/>
    <mergeCell ref="DVK105"/>
    <mergeCell ref="DVB105"/>
    <mergeCell ref="DVC105"/>
    <mergeCell ref="DVD105"/>
    <mergeCell ref="DVE105"/>
    <mergeCell ref="DVF105"/>
    <mergeCell ref="DUW105"/>
    <mergeCell ref="DUX105"/>
    <mergeCell ref="DUY105"/>
    <mergeCell ref="DUZ105"/>
    <mergeCell ref="DVA105"/>
    <mergeCell ref="DUR105"/>
    <mergeCell ref="DUS105"/>
    <mergeCell ref="DUT105"/>
    <mergeCell ref="DUU105"/>
    <mergeCell ref="DUV105"/>
    <mergeCell ref="DUM105"/>
    <mergeCell ref="DUN105"/>
    <mergeCell ref="DUO105"/>
    <mergeCell ref="DUP105"/>
    <mergeCell ref="DUQ105"/>
    <mergeCell ref="DUH105"/>
    <mergeCell ref="DUI105"/>
    <mergeCell ref="DUJ105"/>
    <mergeCell ref="DUK105"/>
    <mergeCell ref="DUL105"/>
    <mergeCell ref="DUC105"/>
    <mergeCell ref="DUD105"/>
    <mergeCell ref="DUE105"/>
    <mergeCell ref="DUF105"/>
    <mergeCell ref="DUG105"/>
    <mergeCell ref="DTX105"/>
    <mergeCell ref="DTY105"/>
    <mergeCell ref="DTZ105"/>
    <mergeCell ref="DUA105"/>
    <mergeCell ref="DUB105"/>
    <mergeCell ref="DTS105"/>
    <mergeCell ref="DTT105"/>
    <mergeCell ref="DTU105"/>
    <mergeCell ref="DTV105"/>
    <mergeCell ref="DTW105"/>
    <mergeCell ref="DTN105"/>
    <mergeCell ref="DTO105"/>
    <mergeCell ref="DTP105"/>
    <mergeCell ref="DTQ105"/>
    <mergeCell ref="DTR105"/>
    <mergeCell ref="DTI105"/>
    <mergeCell ref="DTJ105"/>
    <mergeCell ref="DTK105"/>
    <mergeCell ref="DTL105"/>
    <mergeCell ref="DTM105"/>
    <mergeCell ref="DTD105"/>
    <mergeCell ref="DTE105"/>
    <mergeCell ref="DTF105"/>
    <mergeCell ref="DTG105"/>
    <mergeCell ref="DTH105"/>
    <mergeCell ref="DSY105"/>
    <mergeCell ref="DSZ105"/>
    <mergeCell ref="DTA105"/>
    <mergeCell ref="DTB105"/>
    <mergeCell ref="DTC105"/>
    <mergeCell ref="DST105"/>
    <mergeCell ref="DSU105"/>
    <mergeCell ref="DSV105"/>
    <mergeCell ref="DSW105"/>
    <mergeCell ref="DSX105"/>
    <mergeCell ref="DSO105"/>
    <mergeCell ref="DSP105"/>
    <mergeCell ref="DSQ105"/>
    <mergeCell ref="DSR105"/>
    <mergeCell ref="DSS105"/>
    <mergeCell ref="DSJ105"/>
    <mergeCell ref="DSK105"/>
    <mergeCell ref="DSL105"/>
    <mergeCell ref="DSM105"/>
    <mergeCell ref="DSN105"/>
    <mergeCell ref="DSE105"/>
    <mergeCell ref="DSF105"/>
    <mergeCell ref="DSG105"/>
    <mergeCell ref="DSH105"/>
    <mergeCell ref="DSI105"/>
    <mergeCell ref="DRZ105"/>
    <mergeCell ref="DSA105"/>
    <mergeCell ref="DSB105"/>
    <mergeCell ref="DSC105"/>
    <mergeCell ref="DSD105"/>
    <mergeCell ref="DRU105"/>
    <mergeCell ref="DRV105"/>
    <mergeCell ref="DRW105"/>
    <mergeCell ref="DRX105"/>
    <mergeCell ref="DRY105"/>
    <mergeCell ref="DRP105"/>
    <mergeCell ref="DRQ105"/>
    <mergeCell ref="DRR105"/>
    <mergeCell ref="DRS105"/>
    <mergeCell ref="DRT105"/>
    <mergeCell ref="DRK105"/>
    <mergeCell ref="DRL105"/>
    <mergeCell ref="DRM105"/>
    <mergeCell ref="DRN105"/>
    <mergeCell ref="DRO105"/>
    <mergeCell ref="DRF105"/>
    <mergeCell ref="DRG105"/>
    <mergeCell ref="DRH105"/>
    <mergeCell ref="DRI105"/>
    <mergeCell ref="DRJ105"/>
    <mergeCell ref="DRA105"/>
    <mergeCell ref="DRB105"/>
    <mergeCell ref="DRC105"/>
    <mergeCell ref="DRD105"/>
    <mergeCell ref="DRE105"/>
    <mergeCell ref="DQV105"/>
    <mergeCell ref="DQW105"/>
    <mergeCell ref="DQX105"/>
    <mergeCell ref="DQY105"/>
    <mergeCell ref="DQZ105"/>
    <mergeCell ref="DQQ105"/>
    <mergeCell ref="DQR105"/>
    <mergeCell ref="DQS105"/>
    <mergeCell ref="DQT105"/>
    <mergeCell ref="DQU105"/>
    <mergeCell ref="DQL105"/>
    <mergeCell ref="DQM105"/>
    <mergeCell ref="DQN105"/>
    <mergeCell ref="DQO105"/>
    <mergeCell ref="DQP105"/>
    <mergeCell ref="DQG105"/>
    <mergeCell ref="DQH105"/>
    <mergeCell ref="DQI105"/>
    <mergeCell ref="DQJ105"/>
    <mergeCell ref="DQK105"/>
    <mergeCell ref="DQB105"/>
    <mergeCell ref="DQC105"/>
    <mergeCell ref="DQD105"/>
    <mergeCell ref="DQE105"/>
    <mergeCell ref="DQF105"/>
    <mergeCell ref="DPW105"/>
    <mergeCell ref="DPX105"/>
    <mergeCell ref="DPY105"/>
    <mergeCell ref="DPZ105"/>
    <mergeCell ref="DQA105"/>
    <mergeCell ref="DPR105"/>
    <mergeCell ref="DPS105"/>
    <mergeCell ref="DPT105"/>
    <mergeCell ref="DPU105"/>
    <mergeCell ref="DPV105"/>
    <mergeCell ref="DPM105"/>
    <mergeCell ref="DPN105"/>
    <mergeCell ref="DPO105"/>
    <mergeCell ref="DPP105"/>
    <mergeCell ref="DPQ105"/>
    <mergeCell ref="DPH105"/>
    <mergeCell ref="DPI105"/>
    <mergeCell ref="DPJ105"/>
    <mergeCell ref="DPK105"/>
    <mergeCell ref="DPL105"/>
    <mergeCell ref="DPC105"/>
    <mergeCell ref="DPD105"/>
    <mergeCell ref="DPE105"/>
    <mergeCell ref="DPF105"/>
    <mergeCell ref="DPG105"/>
    <mergeCell ref="DOX105"/>
    <mergeCell ref="DOY105"/>
    <mergeCell ref="DOZ105"/>
    <mergeCell ref="DPA105"/>
    <mergeCell ref="DPB105"/>
    <mergeCell ref="DOS105"/>
    <mergeCell ref="DOT105"/>
    <mergeCell ref="DOU105"/>
    <mergeCell ref="DOV105"/>
    <mergeCell ref="DOW105"/>
    <mergeCell ref="DON105"/>
    <mergeCell ref="DOO105"/>
    <mergeCell ref="DOP105"/>
    <mergeCell ref="DOQ105"/>
    <mergeCell ref="DOR105"/>
    <mergeCell ref="DOI105"/>
    <mergeCell ref="DOJ105"/>
    <mergeCell ref="DOK105"/>
    <mergeCell ref="DOL105"/>
    <mergeCell ref="DOM105"/>
    <mergeCell ref="DOD105"/>
    <mergeCell ref="DOE105"/>
    <mergeCell ref="DOF105"/>
    <mergeCell ref="DOG105"/>
    <mergeCell ref="DOH105"/>
    <mergeCell ref="DNY105"/>
    <mergeCell ref="DNZ105"/>
    <mergeCell ref="DOA105"/>
    <mergeCell ref="DOB105"/>
    <mergeCell ref="DOC105"/>
    <mergeCell ref="DNT105"/>
    <mergeCell ref="DNU105"/>
    <mergeCell ref="DNV105"/>
    <mergeCell ref="DNW105"/>
    <mergeCell ref="DNX105"/>
    <mergeCell ref="DNO105"/>
    <mergeCell ref="DNP105"/>
    <mergeCell ref="DNQ105"/>
    <mergeCell ref="DNR105"/>
    <mergeCell ref="DNS105"/>
    <mergeCell ref="DNJ105"/>
    <mergeCell ref="DNK105"/>
    <mergeCell ref="DNL105"/>
    <mergeCell ref="DNM105"/>
    <mergeCell ref="DNN105"/>
    <mergeCell ref="DNE105"/>
    <mergeCell ref="DNF105"/>
    <mergeCell ref="DNG105"/>
    <mergeCell ref="DNH105"/>
    <mergeCell ref="DNI105"/>
    <mergeCell ref="DMZ105"/>
    <mergeCell ref="DNA105"/>
    <mergeCell ref="DNB105"/>
    <mergeCell ref="DNC105"/>
    <mergeCell ref="DND105"/>
    <mergeCell ref="DMU105"/>
    <mergeCell ref="DMV105"/>
    <mergeCell ref="DMW105"/>
    <mergeCell ref="DMX105"/>
    <mergeCell ref="DMY105"/>
    <mergeCell ref="DMP105"/>
    <mergeCell ref="DMQ105"/>
    <mergeCell ref="DMR105"/>
    <mergeCell ref="DMS105"/>
    <mergeCell ref="DMT105"/>
    <mergeCell ref="DMK105"/>
    <mergeCell ref="DML105"/>
    <mergeCell ref="DMM105"/>
    <mergeCell ref="DMN105"/>
    <mergeCell ref="DMO105"/>
    <mergeCell ref="DMF105"/>
    <mergeCell ref="DMG105"/>
    <mergeCell ref="DMH105"/>
    <mergeCell ref="DMI105"/>
    <mergeCell ref="DMJ105"/>
    <mergeCell ref="DMA105"/>
    <mergeCell ref="DMB105"/>
    <mergeCell ref="DMC105"/>
    <mergeCell ref="DMD105"/>
    <mergeCell ref="DME105"/>
    <mergeCell ref="DLV105"/>
    <mergeCell ref="DLW105"/>
    <mergeCell ref="DLX105"/>
    <mergeCell ref="DLY105"/>
    <mergeCell ref="DLZ105"/>
    <mergeCell ref="DLQ105"/>
    <mergeCell ref="DLR105"/>
    <mergeCell ref="DLS105"/>
    <mergeCell ref="DLT105"/>
    <mergeCell ref="DLU105"/>
    <mergeCell ref="DLL105"/>
    <mergeCell ref="DLM105"/>
    <mergeCell ref="DLN105"/>
    <mergeCell ref="DLO105"/>
    <mergeCell ref="DLP105"/>
    <mergeCell ref="DLG105"/>
    <mergeCell ref="DLH105"/>
    <mergeCell ref="DLI105"/>
    <mergeCell ref="DLJ105"/>
    <mergeCell ref="DLK105"/>
    <mergeCell ref="DLB105"/>
    <mergeCell ref="DLC105"/>
    <mergeCell ref="DLD105"/>
    <mergeCell ref="DLE105"/>
    <mergeCell ref="DLF105"/>
    <mergeCell ref="DKW105"/>
    <mergeCell ref="DKX105"/>
    <mergeCell ref="DKY105"/>
    <mergeCell ref="DKZ105"/>
    <mergeCell ref="DLA105"/>
    <mergeCell ref="DKR105"/>
    <mergeCell ref="DKS105"/>
    <mergeCell ref="DKT105"/>
    <mergeCell ref="DKU105"/>
    <mergeCell ref="DKV105"/>
    <mergeCell ref="DKM105"/>
    <mergeCell ref="DKN105"/>
    <mergeCell ref="DKO105"/>
    <mergeCell ref="DKP105"/>
    <mergeCell ref="DKQ105"/>
    <mergeCell ref="DKH105"/>
    <mergeCell ref="DKI105"/>
    <mergeCell ref="DKJ105"/>
    <mergeCell ref="DKK105"/>
    <mergeCell ref="DKL105"/>
    <mergeCell ref="DKC105"/>
    <mergeCell ref="DKD105"/>
    <mergeCell ref="DKE105"/>
    <mergeCell ref="DKF105"/>
    <mergeCell ref="DKG105"/>
    <mergeCell ref="DJX105"/>
    <mergeCell ref="DJY105"/>
    <mergeCell ref="DJZ105"/>
    <mergeCell ref="DKA105"/>
    <mergeCell ref="DKB105"/>
    <mergeCell ref="DJS105"/>
    <mergeCell ref="DJT105"/>
    <mergeCell ref="DJU105"/>
    <mergeCell ref="DJV105"/>
    <mergeCell ref="DJW105"/>
    <mergeCell ref="DJN105"/>
    <mergeCell ref="DJO105"/>
    <mergeCell ref="DJP105"/>
    <mergeCell ref="DJQ105"/>
    <mergeCell ref="DJR105"/>
    <mergeCell ref="DJI105"/>
    <mergeCell ref="DJJ105"/>
    <mergeCell ref="DJK105"/>
    <mergeCell ref="DJL105"/>
    <mergeCell ref="DJM105"/>
    <mergeCell ref="DJD105"/>
    <mergeCell ref="DJE105"/>
    <mergeCell ref="DJF105"/>
    <mergeCell ref="DJG105"/>
    <mergeCell ref="DJH105"/>
    <mergeCell ref="DIY105"/>
    <mergeCell ref="DIZ105"/>
    <mergeCell ref="DJA105"/>
    <mergeCell ref="DJB105"/>
    <mergeCell ref="DJC105"/>
    <mergeCell ref="DIT105"/>
    <mergeCell ref="DIU105"/>
    <mergeCell ref="DIV105"/>
    <mergeCell ref="DIW105"/>
    <mergeCell ref="DIX105"/>
    <mergeCell ref="DIO105"/>
    <mergeCell ref="DIP105"/>
    <mergeCell ref="DIQ105"/>
    <mergeCell ref="DIR105"/>
    <mergeCell ref="DIS105"/>
    <mergeCell ref="DIJ105"/>
    <mergeCell ref="DIK105"/>
    <mergeCell ref="DIL105"/>
    <mergeCell ref="DIM105"/>
    <mergeCell ref="DIN105"/>
    <mergeCell ref="DIE105"/>
    <mergeCell ref="DIF105"/>
    <mergeCell ref="DIG105"/>
    <mergeCell ref="DIH105"/>
    <mergeCell ref="DII105"/>
    <mergeCell ref="DHZ105"/>
    <mergeCell ref="DIA105"/>
    <mergeCell ref="DIB105"/>
    <mergeCell ref="DIC105"/>
    <mergeCell ref="DID105"/>
    <mergeCell ref="DHU105"/>
    <mergeCell ref="DHV105"/>
    <mergeCell ref="DHW105"/>
    <mergeCell ref="DHX105"/>
    <mergeCell ref="DHY105"/>
    <mergeCell ref="DHP105"/>
    <mergeCell ref="DHQ105"/>
    <mergeCell ref="DHR105"/>
    <mergeCell ref="DHS105"/>
    <mergeCell ref="DHT105"/>
    <mergeCell ref="DHK105"/>
    <mergeCell ref="DHL105"/>
    <mergeCell ref="DHM105"/>
    <mergeCell ref="DHN105"/>
    <mergeCell ref="DHO105"/>
    <mergeCell ref="DHF105"/>
    <mergeCell ref="DHG105"/>
    <mergeCell ref="DHH105"/>
    <mergeCell ref="DHI105"/>
    <mergeCell ref="DHJ105"/>
    <mergeCell ref="DHA105"/>
    <mergeCell ref="DHB105"/>
    <mergeCell ref="DHC105"/>
    <mergeCell ref="DHD105"/>
    <mergeCell ref="DHE105"/>
    <mergeCell ref="DGV105"/>
    <mergeCell ref="DGW105"/>
    <mergeCell ref="DGX105"/>
    <mergeCell ref="DGY105"/>
    <mergeCell ref="DGZ105"/>
    <mergeCell ref="DGQ105"/>
    <mergeCell ref="DGR105"/>
    <mergeCell ref="DGS105"/>
    <mergeCell ref="DGT105"/>
    <mergeCell ref="DGU105"/>
    <mergeCell ref="DGL105"/>
    <mergeCell ref="DGM105"/>
    <mergeCell ref="DGN105"/>
    <mergeCell ref="DGO105"/>
    <mergeCell ref="DGP105"/>
    <mergeCell ref="DGG105"/>
    <mergeCell ref="DGH105"/>
    <mergeCell ref="DGI105"/>
    <mergeCell ref="DGJ105"/>
    <mergeCell ref="DGK105"/>
    <mergeCell ref="DGB105"/>
    <mergeCell ref="DGC105"/>
    <mergeCell ref="DGD105"/>
    <mergeCell ref="DGE105"/>
    <mergeCell ref="DGF105"/>
    <mergeCell ref="DFW105"/>
    <mergeCell ref="DFX105"/>
    <mergeCell ref="DFY105"/>
    <mergeCell ref="DFZ105"/>
    <mergeCell ref="DGA105"/>
    <mergeCell ref="DFR105"/>
    <mergeCell ref="DFS105"/>
    <mergeCell ref="DFT105"/>
    <mergeCell ref="DFU105"/>
    <mergeCell ref="DFV105"/>
    <mergeCell ref="DFM105"/>
    <mergeCell ref="DFN105"/>
    <mergeCell ref="DFO105"/>
    <mergeCell ref="DFP105"/>
    <mergeCell ref="DFQ105"/>
    <mergeCell ref="DFH105"/>
    <mergeCell ref="DFI105"/>
    <mergeCell ref="DFJ105"/>
    <mergeCell ref="DFK105"/>
    <mergeCell ref="DFL105"/>
    <mergeCell ref="DFC105"/>
    <mergeCell ref="DFD105"/>
    <mergeCell ref="DFE105"/>
    <mergeCell ref="DFF105"/>
    <mergeCell ref="DFG105"/>
    <mergeCell ref="DEX105"/>
    <mergeCell ref="DEY105"/>
    <mergeCell ref="DEZ105"/>
    <mergeCell ref="DFA105"/>
    <mergeCell ref="DFB105"/>
    <mergeCell ref="DES105"/>
    <mergeCell ref="DET105"/>
    <mergeCell ref="DEU105"/>
    <mergeCell ref="DEV105"/>
    <mergeCell ref="DEW105"/>
    <mergeCell ref="DEN105"/>
    <mergeCell ref="DEO105"/>
    <mergeCell ref="DEP105"/>
    <mergeCell ref="DEQ105"/>
    <mergeCell ref="DER105"/>
    <mergeCell ref="DEI105"/>
    <mergeCell ref="DEJ105"/>
    <mergeCell ref="DEK105"/>
    <mergeCell ref="DEL105"/>
    <mergeCell ref="DEM105"/>
    <mergeCell ref="DED105"/>
    <mergeCell ref="DEE105"/>
    <mergeCell ref="DEF105"/>
    <mergeCell ref="DEG105"/>
    <mergeCell ref="DEH105"/>
    <mergeCell ref="DDY105"/>
    <mergeCell ref="DDZ105"/>
    <mergeCell ref="DEA105"/>
    <mergeCell ref="DEB105"/>
    <mergeCell ref="DEC105"/>
    <mergeCell ref="DDT105"/>
    <mergeCell ref="DDU105"/>
    <mergeCell ref="DDV105"/>
    <mergeCell ref="DDW105"/>
    <mergeCell ref="DDX105"/>
    <mergeCell ref="DDO105"/>
    <mergeCell ref="DDP105"/>
    <mergeCell ref="DDQ105"/>
    <mergeCell ref="DDR105"/>
    <mergeCell ref="DDS105"/>
    <mergeCell ref="DDJ105"/>
    <mergeCell ref="DDK105"/>
    <mergeCell ref="DDL105"/>
    <mergeCell ref="DDM105"/>
    <mergeCell ref="DDN105"/>
    <mergeCell ref="DDE105"/>
    <mergeCell ref="DDF105"/>
    <mergeCell ref="DDG105"/>
    <mergeCell ref="DDH105"/>
    <mergeCell ref="DDI105"/>
    <mergeCell ref="DCZ105"/>
    <mergeCell ref="DDA105"/>
    <mergeCell ref="DDB105"/>
    <mergeCell ref="DDC105"/>
    <mergeCell ref="DDD105"/>
    <mergeCell ref="DCU105"/>
    <mergeCell ref="DCV105"/>
    <mergeCell ref="DCW105"/>
    <mergeCell ref="DCX105"/>
    <mergeCell ref="DCY105"/>
    <mergeCell ref="DCP105"/>
    <mergeCell ref="DCQ105"/>
    <mergeCell ref="DCR105"/>
    <mergeCell ref="DCS105"/>
    <mergeCell ref="DCT105"/>
    <mergeCell ref="DCK105"/>
    <mergeCell ref="DCL105"/>
    <mergeCell ref="DCM105"/>
    <mergeCell ref="DCN105"/>
    <mergeCell ref="DCO105"/>
    <mergeCell ref="DCF105"/>
    <mergeCell ref="DCG105"/>
    <mergeCell ref="DCH105"/>
    <mergeCell ref="DCI105"/>
    <mergeCell ref="DCJ105"/>
    <mergeCell ref="DCA105"/>
    <mergeCell ref="DCB105"/>
    <mergeCell ref="DCC105"/>
    <mergeCell ref="DCD105"/>
    <mergeCell ref="DCE105"/>
    <mergeCell ref="DBV105"/>
    <mergeCell ref="DBW105"/>
    <mergeCell ref="DBX105"/>
    <mergeCell ref="DBY105"/>
    <mergeCell ref="DBZ105"/>
    <mergeCell ref="DBQ105"/>
    <mergeCell ref="DBR105"/>
    <mergeCell ref="DBS105"/>
    <mergeCell ref="DBT105"/>
    <mergeCell ref="DBU105"/>
    <mergeCell ref="DBL105"/>
    <mergeCell ref="DBM105"/>
    <mergeCell ref="DBN105"/>
    <mergeCell ref="DBO105"/>
    <mergeCell ref="DBP105"/>
    <mergeCell ref="DBG105"/>
    <mergeCell ref="DBH105"/>
    <mergeCell ref="DBI105"/>
    <mergeCell ref="DBJ105"/>
    <mergeCell ref="DBK105"/>
    <mergeCell ref="DBB105"/>
    <mergeCell ref="DBC105"/>
    <mergeCell ref="DBD105"/>
    <mergeCell ref="DBE105"/>
    <mergeCell ref="DBF105"/>
    <mergeCell ref="DAW105"/>
    <mergeCell ref="DAX105"/>
    <mergeCell ref="DAY105"/>
    <mergeCell ref="DAZ105"/>
    <mergeCell ref="DBA105"/>
    <mergeCell ref="DAR105"/>
    <mergeCell ref="DAS105"/>
    <mergeCell ref="DAT105"/>
    <mergeCell ref="DAU105"/>
    <mergeCell ref="DAV105"/>
    <mergeCell ref="DAM105"/>
    <mergeCell ref="DAN105"/>
    <mergeCell ref="DAO105"/>
    <mergeCell ref="DAP105"/>
    <mergeCell ref="DAQ105"/>
    <mergeCell ref="DAH105"/>
    <mergeCell ref="DAI105"/>
    <mergeCell ref="DAJ105"/>
    <mergeCell ref="DAK105"/>
    <mergeCell ref="DAL105"/>
    <mergeCell ref="DAC105"/>
    <mergeCell ref="DAD105"/>
    <mergeCell ref="DAE105"/>
    <mergeCell ref="DAF105"/>
    <mergeCell ref="DAG105"/>
    <mergeCell ref="CZX105"/>
    <mergeCell ref="CZY105"/>
    <mergeCell ref="CZZ105"/>
    <mergeCell ref="DAA105"/>
    <mergeCell ref="DAB105"/>
    <mergeCell ref="CZS105"/>
    <mergeCell ref="CZT105"/>
    <mergeCell ref="CZU105"/>
    <mergeCell ref="CZV105"/>
    <mergeCell ref="CZW105"/>
    <mergeCell ref="CZN105"/>
    <mergeCell ref="CZO105"/>
    <mergeCell ref="CZP105"/>
    <mergeCell ref="CZQ105"/>
    <mergeCell ref="CZR105"/>
    <mergeCell ref="CZI105"/>
    <mergeCell ref="CZJ105"/>
    <mergeCell ref="CZK105"/>
    <mergeCell ref="CZL105"/>
    <mergeCell ref="CZM105"/>
    <mergeCell ref="CZD105"/>
    <mergeCell ref="CZE105"/>
    <mergeCell ref="CZF105"/>
    <mergeCell ref="CZG105"/>
    <mergeCell ref="CZH105"/>
    <mergeCell ref="CYY105"/>
    <mergeCell ref="CYZ105"/>
    <mergeCell ref="CZA105"/>
    <mergeCell ref="CZB105"/>
    <mergeCell ref="CZC105"/>
    <mergeCell ref="CYT105"/>
    <mergeCell ref="CYU105"/>
    <mergeCell ref="CYV105"/>
    <mergeCell ref="CYW105"/>
    <mergeCell ref="CYX105"/>
    <mergeCell ref="CYO105"/>
    <mergeCell ref="CYP105"/>
    <mergeCell ref="CYQ105"/>
    <mergeCell ref="CYR105"/>
    <mergeCell ref="CYS105"/>
    <mergeCell ref="CYJ105"/>
    <mergeCell ref="CYK105"/>
    <mergeCell ref="CYL105"/>
    <mergeCell ref="CYM105"/>
    <mergeCell ref="CYN105"/>
    <mergeCell ref="CYE105"/>
    <mergeCell ref="CYF105"/>
    <mergeCell ref="CYG105"/>
    <mergeCell ref="CYH105"/>
    <mergeCell ref="CYI105"/>
    <mergeCell ref="CXZ105"/>
    <mergeCell ref="CYA105"/>
    <mergeCell ref="CYB105"/>
    <mergeCell ref="CYC105"/>
    <mergeCell ref="CYD105"/>
    <mergeCell ref="CXU105"/>
    <mergeCell ref="CXV105"/>
    <mergeCell ref="CXW105"/>
    <mergeCell ref="CXX105"/>
    <mergeCell ref="CXY105"/>
    <mergeCell ref="CXP105"/>
    <mergeCell ref="CXQ105"/>
    <mergeCell ref="CXR105"/>
    <mergeCell ref="CXS105"/>
    <mergeCell ref="CXT105"/>
    <mergeCell ref="CXK105"/>
    <mergeCell ref="CXL105"/>
    <mergeCell ref="CXM105"/>
    <mergeCell ref="CXN105"/>
    <mergeCell ref="CXO105"/>
    <mergeCell ref="CXF105"/>
    <mergeCell ref="CXG105"/>
    <mergeCell ref="CXH105"/>
    <mergeCell ref="CXI105"/>
    <mergeCell ref="CXJ105"/>
    <mergeCell ref="CXA105"/>
    <mergeCell ref="CXB105"/>
    <mergeCell ref="CXC105"/>
    <mergeCell ref="CXD105"/>
    <mergeCell ref="CXE105"/>
    <mergeCell ref="CWV105"/>
    <mergeCell ref="CWW105"/>
    <mergeCell ref="CWX105"/>
    <mergeCell ref="CWY105"/>
    <mergeCell ref="CWZ105"/>
    <mergeCell ref="CWQ105"/>
    <mergeCell ref="CWR105"/>
    <mergeCell ref="CWS105"/>
    <mergeCell ref="CWT105"/>
    <mergeCell ref="CWU105"/>
    <mergeCell ref="CWL105"/>
    <mergeCell ref="CWM105"/>
    <mergeCell ref="CWN105"/>
    <mergeCell ref="CWO105"/>
    <mergeCell ref="CWP105"/>
    <mergeCell ref="CWG105"/>
    <mergeCell ref="CWH105"/>
    <mergeCell ref="CWI105"/>
    <mergeCell ref="CWJ105"/>
    <mergeCell ref="CWK105"/>
    <mergeCell ref="CWB105"/>
    <mergeCell ref="CWC105"/>
    <mergeCell ref="CWD105"/>
    <mergeCell ref="CWE105"/>
    <mergeCell ref="CWF105"/>
    <mergeCell ref="CVW105"/>
    <mergeCell ref="CVX105"/>
    <mergeCell ref="CVY105"/>
    <mergeCell ref="CVZ105"/>
    <mergeCell ref="CWA105"/>
    <mergeCell ref="CVR105"/>
    <mergeCell ref="CVS105"/>
    <mergeCell ref="CVT105"/>
    <mergeCell ref="CVU105"/>
    <mergeCell ref="CVV105"/>
    <mergeCell ref="CVM105"/>
    <mergeCell ref="CVN105"/>
    <mergeCell ref="CVO105"/>
    <mergeCell ref="CVP105"/>
    <mergeCell ref="CVQ105"/>
    <mergeCell ref="CVH105"/>
    <mergeCell ref="CVI105"/>
    <mergeCell ref="CVJ105"/>
    <mergeCell ref="CVK105"/>
    <mergeCell ref="CVL105"/>
    <mergeCell ref="CVC105"/>
    <mergeCell ref="CVD105"/>
    <mergeCell ref="CVE105"/>
    <mergeCell ref="CVF105"/>
    <mergeCell ref="CVG105"/>
    <mergeCell ref="CUX105"/>
    <mergeCell ref="CUY105"/>
    <mergeCell ref="CUZ105"/>
    <mergeCell ref="CVA105"/>
    <mergeCell ref="CVB105"/>
    <mergeCell ref="CUS105"/>
    <mergeCell ref="CUT105"/>
    <mergeCell ref="CUU105"/>
    <mergeCell ref="CUV105"/>
    <mergeCell ref="CUW105"/>
    <mergeCell ref="CUN105"/>
    <mergeCell ref="CUO105"/>
    <mergeCell ref="CUP105"/>
    <mergeCell ref="CUQ105"/>
    <mergeCell ref="CUR105"/>
    <mergeCell ref="CUI105"/>
    <mergeCell ref="CUJ105"/>
    <mergeCell ref="CUK105"/>
    <mergeCell ref="CUL105"/>
    <mergeCell ref="CUM105"/>
    <mergeCell ref="CUD105"/>
    <mergeCell ref="CUE105"/>
    <mergeCell ref="CUF105"/>
    <mergeCell ref="CUG105"/>
    <mergeCell ref="CUH105"/>
    <mergeCell ref="CTY105"/>
    <mergeCell ref="CTZ105"/>
    <mergeCell ref="CUA105"/>
    <mergeCell ref="CUB105"/>
    <mergeCell ref="CUC105"/>
    <mergeCell ref="CTT105"/>
    <mergeCell ref="CTU105"/>
    <mergeCell ref="CTV105"/>
    <mergeCell ref="CTW105"/>
    <mergeCell ref="CTX105"/>
    <mergeCell ref="CTO105"/>
    <mergeCell ref="CTP105"/>
    <mergeCell ref="CTQ105"/>
    <mergeCell ref="CTR105"/>
    <mergeCell ref="CTS105"/>
    <mergeCell ref="CTJ105"/>
    <mergeCell ref="CTK105"/>
    <mergeCell ref="CTL105"/>
    <mergeCell ref="CTM105"/>
    <mergeCell ref="CTN105"/>
    <mergeCell ref="CTE105"/>
    <mergeCell ref="CTF105"/>
    <mergeCell ref="CTG105"/>
    <mergeCell ref="CTH105"/>
    <mergeCell ref="CTI105"/>
    <mergeCell ref="CSZ105"/>
    <mergeCell ref="CTA105"/>
    <mergeCell ref="CTB105"/>
    <mergeCell ref="CTC105"/>
    <mergeCell ref="CTD105"/>
    <mergeCell ref="CSU105"/>
    <mergeCell ref="CSV105"/>
    <mergeCell ref="CSW105"/>
    <mergeCell ref="CSX105"/>
    <mergeCell ref="CSY105"/>
    <mergeCell ref="CSP105"/>
    <mergeCell ref="CSQ105"/>
    <mergeCell ref="CSR105"/>
    <mergeCell ref="CSS105"/>
    <mergeCell ref="CST105"/>
    <mergeCell ref="CSK105"/>
    <mergeCell ref="CSL105"/>
    <mergeCell ref="CSM105"/>
    <mergeCell ref="CSN105"/>
    <mergeCell ref="CSO105"/>
    <mergeCell ref="CSF105"/>
    <mergeCell ref="CSG105"/>
    <mergeCell ref="CSH105"/>
    <mergeCell ref="CSI105"/>
    <mergeCell ref="CSJ105"/>
    <mergeCell ref="CSA105"/>
    <mergeCell ref="CSB105"/>
    <mergeCell ref="CSC105"/>
    <mergeCell ref="CSD105"/>
    <mergeCell ref="CSE105"/>
    <mergeCell ref="CRV105"/>
    <mergeCell ref="CRW105"/>
    <mergeCell ref="CRX105"/>
    <mergeCell ref="CRY105"/>
    <mergeCell ref="CRZ105"/>
    <mergeCell ref="CRQ105"/>
    <mergeCell ref="CRR105"/>
    <mergeCell ref="CRS105"/>
    <mergeCell ref="CRT105"/>
    <mergeCell ref="CRU105"/>
    <mergeCell ref="CRL105"/>
    <mergeCell ref="CRM105"/>
    <mergeCell ref="CRN105"/>
    <mergeCell ref="CRO105"/>
    <mergeCell ref="CRP105"/>
    <mergeCell ref="CRG105"/>
    <mergeCell ref="CRH105"/>
    <mergeCell ref="CRI105"/>
    <mergeCell ref="CRJ105"/>
    <mergeCell ref="CRK105"/>
    <mergeCell ref="CRB105"/>
    <mergeCell ref="CRC105"/>
    <mergeCell ref="CRD105"/>
    <mergeCell ref="CRE105"/>
    <mergeCell ref="CRF105"/>
    <mergeCell ref="CQW105"/>
    <mergeCell ref="CQX105"/>
    <mergeCell ref="CQY105"/>
    <mergeCell ref="CQZ105"/>
    <mergeCell ref="CRA105"/>
    <mergeCell ref="CQR105"/>
    <mergeCell ref="CQS105"/>
    <mergeCell ref="CQT105"/>
    <mergeCell ref="CQU105"/>
    <mergeCell ref="CQV105"/>
    <mergeCell ref="CQM105"/>
    <mergeCell ref="CQN105"/>
    <mergeCell ref="CQO105"/>
    <mergeCell ref="CQP105"/>
    <mergeCell ref="CQQ105"/>
    <mergeCell ref="CQH105"/>
    <mergeCell ref="CQI105"/>
    <mergeCell ref="CQJ105"/>
    <mergeCell ref="CQK105"/>
    <mergeCell ref="CQL105"/>
    <mergeCell ref="CQC105"/>
    <mergeCell ref="CQD105"/>
    <mergeCell ref="CQE105"/>
    <mergeCell ref="CQF105"/>
    <mergeCell ref="CQG105"/>
    <mergeCell ref="CPX105"/>
    <mergeCell ref="CPY105"/>
    <mergeCell ref="CPZ105"/>
    <mergeCell ref="CQA105"/>
    <mergeCell ref="CQB105"/>
    <mergeCell ref="CPS105"/>
    <mergeCell ref="CPT105"/>
    <mergeCell ref="CPU105"/>
    <mergeCell ref="CPV105"/>
    <mergeCell ref="CPW105"/>
    <mergeCell ref="CPN105"/>
    <mergeCell ref="CPO105"/>
    <mergeCell ref="CPP105"/>
    <mergeCell ref="CPQ105"/>
    <mergeCell ref="CPR105"/>
    <mergeCell ref="CPI105"/>
    <mergeCell ref="CPJ105"/>
    <mergeCell ref="CPK105"/>
    <mergeCell ref="CPL105"/>
    <mergeCell ref="CPM105"/>
    <mergeCell ref="CPD105"/>
    <mergeCell ref="CPE105"/>
    <mergeCell ref="CPF105"/>
    <mergeCell ref="CPG105"/>
    <mergeCell ref="CPH105"/>
    <mergeCell ref="COY105"/>
    <mergeCell ref="COZ105"/>
    <mergeCell ref="CPA105"/>
    <mergeCell ref="CPB105"/>
    <mergeCell ref="CPC105"/>
    <mergeCell ref="COT105"/>
    <mergeCell ref="COU105"/>
    <mergeCell ref="COV105"/>
    <mergeCell ref="COW105"/>
    <mergeCell ref="COX105"/>
    <mergeCell ref="COO105"/>
    <mergeCell ref="COP105"/>
    <mergeCell ref="COQ105"/>
    <mergeCell ref="COR105"/>
    <mergeCell ref="COS105"/>
    <mergeCell ref="COJ105"/>
    <mergeCell ref="COK105"/>
    <mergeCell ref="COL105"/>
    <mergeCell ref="COM105"/>
    <mergeCell ref="CON105"/>
    <mergeCell ref="COE105"/>
    <mergeCell ref="COF105"/>
    <mergeCell ref="COG105"/>
    <mergeCell ref="COH105"/>
    <mergeCell ref="COI105"/>
    <mergeCell ref="CNZ105"/>
    <mergeCell ref="COA105"/>
    <mergeCell ref="COB105"/>
    <mergeCell ref="COC105"/>
    <mergeCell ref="COD105"/>
    <mergeCell ref="CNU105"/>
    <mergeCell ref="CNV105"/>
    <mergeCell ref="CNW105"/>
    <mergeCell ref="CNX105"/>
    <mergeCell ref="CNY105"/>
    <mergeCell ref="CNP105"/>
    <mergeCell ref="CNQ105"/>
    <mergeCell ref="CNR105"/>
    <mergeCell ref="CNS105"/>
    <mergeCell ref="CNT105"/>
    <mergeCell ref="CNK105"/>
    <mergeCell ref="CNL105"/>
    <mergeCell ref="CNM105"/>
    <mergeCell ref="CNN105"/>
    <mergeCell ref="CNO105"/>
    <mergeCell ref="CNF105"/>
    <mergeCell ref="CNG105"/>
    <mergeCell ref="CNH105"/>
    <mergeCell ref="CNI105"/>
    <mergeCell ref="CNJ105"/>
    <mergeCell ref="CNA105"/>
    <mergeCell ref="CNB105"/>
    <mergeCell ref="CNC105"/>
    <mergeCell ref="CND105"/>
    <mergeCell ref="CNE105"/>
    <mergeCell ref="CMV105"/>
    <mergeCell ref="CMW105"/>
    <mergeCell ref="CMX105"/>
    <mergeCell ref="CMY105"/>
    <mergeCell ref="CMZ105"/>
    <mergeCell ref="CMQ105"/>
    <mergeCell ref="CMR105"/>
    <mergeCell ref="CMS105"/>
    <mergeCell ref="CMT105"/>
    <mergeCell ref="CMU105"/>
    <mergeCell ref="CML105"/>
    <mergeCell ref="CMM105"/>
    <mergeCell ref="CMN105"/>
    <mergeCell ref="CMO105"/>
    <mergeCell ref="CMP105"/>
    <mergeCell ref="CMG105"/>
    <mergeCell ref="CMH105"/>
    <mergeCell ref="CMI105"/>
    <mergeCell ref="CMJ105"/>
    <mergeCell ref="CMK105"/>
    <mergeCell ref="CMB105"/>
    <mergeCell ref="CMC105"/>
    <mergeCell ref="CMD105"/>
    <mergeCell ref="CME105"/>
    <mergeCell ref="CMF105"/>
    <mergeCell ref="CLW105"/>
    <mergeCell ref="CLX105"/>
    <mergeCell ref="CLY105"/>
    <mergeCell ref="CLZ105"/>
    <mergeCell ref="CMA105"/>
    <mergeCell ref="CLR105"/>
    <mergeCell ref="CLS105"/>
    <mergeCell ref="CLT105"/>
    <mergeCell ref="CLU105"/>
    <mergeCell ref="CLV105"/>
    <mergeCell ref="CLM105"/>
    <mergeCell ref="CLN105"/>
    <mergeCell ref="CLO105"/>
    <mergeCell ref="CLP105"/>
    <mergeCell ref="CLQ105"/>
    <mergeCell ref="CLH105"/>
    <mergeCell ref="CLI105"/>
    <mergeCell ref="CLJ105"/>
    <mergeCell ref="CLK105"/>
    <mergeCell ref="CLL105"/>
    <mergeCell ref="CLC105"/>
    <mergeCell ref="CLD105"/>
    <mergeCell ref="CLE105"/>
    <mergeCell ref="CLF105"/>
    <mergeCell ref="CLG105"/>
    <mergeCell ref="CKX105"/>
    <mergeCell ref="CKY105"/>
    <mergeCell ref="CKZ105"/>
    <mergeCell ref="CLA105"/>
    <mergeCell ref="CLB105"/>
    <mergeCell ref="CKS105"/>
    <mergeCell ref="CKT105"/>
    <mergeCell ref="CKU105"/>
    <mergeCell ref="CKV105"/>
    <mergeCell ref="CKW105"/>
    <mergeCell ref="CKN105"/>
    <mergeCell ref="CKO105"/>
    <mergeCell ref="CKP105"/>
    <mergeCell ref="CKQ105"/>
    <mergeCell ref="CKR105"/>
    <mergeCell ref="CKI105"/>
    <mergeCell ref="CKJ105"/>
    <mergeCell ref="CKK105"/>
    <mergeCell ref="CKL105"/>
    <mergeCell ref="CKM105"/>
    <mergeCell ref="CKD105"/>
    <mergeCell ref="CKE105"/>
    <mergeCell ref="CKF105"/>
    <mergeCell ref="CKG105"/>
    <mergeCell ref="CKH105"/>
    <mergeCell ref="CJY105"/>
    <mergeCell ref="CJZ105"/>
    <mergeCell ref="CKA105"/>
    <mergeCell ref="CKB105"/>
    <mergeCell ref="CKC105"/>
    <mergeCell ref="CJT105"/>
    <mergeCell ref="CJU105"/>
    <mergeCell ref="CJV105"/>
    <mergeCell ref="CJW105"/>
    <mergeCell ref="CJX105"/>
    <mergeCell ref="CJO105"/>
    <mergeCell ref="CJP105"/>
    <mergeCell ref="CJQ105"/>
    <mergeCell ref="CJR105"/>
    <mergeCell ref="CJS105"/>
    <mergeCell ref="CJJ105"/>
    <mergeCell ref="CJK105"/>
    <mergeCell ref="CJL105"/>
    <mergeCell ref="CJM105"/>
    <mergeCell ref="CJN105"/>
    <mergeCell ref="CJE105"/>
    <mergeCell ref="CJF105"/>
    <mergeCell ref="CJG105"/>
    <mergeCell ref="CJH105"/>
    <mergeCell ref="CJI105"/>
    <mergeCell ref="CIZ105"/>
    <mergeCell ref="CJA105"/>
    <mergeCell ref="CJB105"/>
    <mergeCell ref="CJC105"/>
    <mergeCell ref="CJD105"/>
    <mergeCell ref="CIU105"/>
    <mergeCell ref="CIV105"/>
    <mergeCell ref="CIW105"/>
    <mergeCell ref="CIX105"/>
    <mergeCell ref="CIY105"/>
    <mergeCell ref="CIP105"/>
    <mergeCell ref="CIQ105"/>
    <mergeCell ref="CIR105"/>
    <mergeCell ref="CIS105"/>
    <mergeCell ref="CIT105"/>
    <mergeCell ref="CIK105"/>
    <mergeCell ref="CIL105"/>
    <mergeCell ref="CIM105"/>
    <mergeCell ref="CIN105"/>
    <mergeCell ref="CIO105"/>
    <mergeCell ref="CIF105"/>
    <mergeCell ref="CIG105"/>
    <mergeCell ref="CIH105"/>
    <mergeCell ref="CII105"/>
    <mergeCell ref="CIJ105"/>
    <mergeCell ref="CIA105"/>
    <mergeCell ref="CIB105"/>
    <mergeCell ref="CIC105"/>
    <mergeCell ref="CID105"/>
    <mergeCell ref="CIE105"/>
    <mergeCell ref="CHV105"/>
    <mergeCell ref="CHW105"/>
    <mergeCell ref="CHX105"/>
    <mergeCell ref="CHY105"/>
    <mergeCell ref="CHZ105"/>
    <mergeCell ref="CHQ105"/>
    <mergeCell ref="CHR105"/>
    <mergeCell ref="CHS105"/>
    <mergeCell ref="CHT105"/>
    <mergeCell ref="CHU105"/>
    <mergeCell ref="CHL105"/>
    <mergeCell ref="CHM105"/>
    <mergeCell ref="CHN105"/>
    <mergeCell ref="CHO105"/>
    <mergeCell ref="CHP105"/>
    <mergeCell ref="CHG105"/>
    <mergeCell ref="CHH105"/>
    <mergeCell ref="CHI105"/>
    <mergeCell ref="CHJ105"/>
    <mergeCell ref="CHK105"/>
    <mergeCell ref="CHB105"/>
    <mergeCell ref="CHC105"/>
    <mergeCell ref="CHD105"/>
    <mergeCell ref="CHE105"/>
    <mergeCell ref="CHF105"/>
    <mergeCell ref="CGW105"/>
    <mergeCell ref="CGX105"/>
    <mergeCell ref="CGY105"/>
    <mergeCell ref="CGZ105"/>
    <mergeCell ref="CHA105"/>
    <mergeCell ref="CGR105"/>
    <mergeCell ref="CGS105"/>
    <mergeCell ref="CGT105"/>
    <mergeCell ref="CGU105"/>
    <mergeCell ref="CGV105"/>
    <mergeCell ref="CGM105"/>
    <mergeCell ref="CGN105"/>
    <mergeCell ref="CGO105"/>
    <mergeCell ref="CGP105"/>
    <mergeCell ref="CGQ105"/>
    <mergeCell ref="CGH105"/>
    <mergeCell ref="CGI105"/>
    <mergeCell ref="CGJ105"/>
    <mergeCell ref="CGK105"/>
    <mergeCell ref="CGL105"/>
    <mergeCell ref="CGC105"/>
    <mergeCell ref="CGD105"/>
    <mergeCell ref="CGE105"/>
    <mergeCell ref="CGF105"/>
    <mergeCell ref="CGG105"/>
    <mergeCell ref="CFX105"/>
    <mergeCell ref="CFY105"/>
    <mergeCell ref="CFZ105"/>
    <mergeCell ref="CGA105"/>
    <mergeCell ref="CGB105"/>
    <mergeCell ref="CFS105"/>
    <mergeCell ref="CFT105"/>
    <mergeCell ref="CFU105"/>
    <mergeCell ref="CFV105"/>
    <mergeCell ref="CFW105"/>
    <mergeCell ref="CFN105"/>
    <mergeCell ref="CFO105"/>
    <mergeCell ref="CFP105"/>
    <mergeCell ref="CFQ105"/>
    <mergeCell ref="CFR105"/>
    <mergeCell ref="CFI105"/>
    <mergeCell ref="CFJ105"/>
    <mergeCell ref="CFK105"/>
    <mergeCell ref="CFL105"/>
    <mergeCell ref="CFM105"/>
    <mergeCell ref="CFD105"/>
    <mergeCell ref="CFE105"/>
    <mergeCell ref="CFF105"/>
    <mergeCell ref="CFG105"/>
    <mergeCell ref="CFH105"/>
    <mergeCell ref="CEY105"/>
    <mergeCell ref="CEZ105"/>
    <mergeCell ref="CFA105"/>
    <mergeCell ref="CFB105"/>
    <mergeCell ref="CFC105"/>
    <mergeCell ref="CET105"/>
    <mergeCell ref="CEU105"/>
    <mergeCell ref="CEV105"/>
    <mergeCell ref="CEW105"/>
    <mergeCell ref="CEX105"/>
    <mergeCell ref="CEO105"/>
    <mergeCell ref="CEP105"/>
    <mergeCell ref="CEQ105"/>
    <mergeCell ref="CER105"/>
    <mergeCell ref="CES105"/>
    <mergeCell ref="CEJ105"/>
    <mergeCell ref="CEK105"/>
    <mergeCell ref="CEL105"/>
    <mergeCell ref="CEM105"/>
    <mergeCell ref="CEN105"/>
    <mergeCell ref="CEE105"/>
    <mergeCell ref="CEF105"/>
    <mergeCell ref="CEG105"/>
    <mergeCell ref="CEH105"/>
    <mergeCell ref="CEI105"/>
    <mergeCell ref="CDZ105"/>
    <mergeCell ref="CEA105"/>
    <mergeCell ref="CEB105"/>
    <mergeCell ref="CEC105"/>
    <mergeCell ref="CED105"/>
    <mergeCell ref="CDU105"/>
    <mergeCell ref="CDV105"/>
    <mergeCell ref="CDW105"/>
    <mergeCell ref="CDX105"/>
    <mergeCell ref="CDY105"/>
    <mergeCell ref="CDP105"/>
    <mergeCell ref="CDQ105"/>
    <mergeCell ref="CDR105"/>
    <mergeCell ref="CDS105"/>
    <mergeCell ref="CDT105"/>
    <mergeCell ref="CDK105"/>
    <mergeCell ref="CDL105"/>
    <mergeCell ref="CDM105"/>
    <mergeCell ref="CDN105"/>
    <mergeCell ref="CDO105"/>
    <mergeCell ref="CDF105"/>
    <mergeCell ref="CDG105"/>
    <mergeCell ref="CDH105"/>
    <mergeCell ref="CDI105"/>
    <mergeCell ref="CDJ105"/>
    <mergeCell ref="CDA105"/>
    <mergeCell ref="CDB105"/>
    <mergeCell ref="CDC105"/>
    <mergeCell ref="CDD105"/>
    <mergeCell ref="CDE105"/>
    <mergeCell ref="CCV105"/>
    <mergeCell ref="CCW105"/>
    <mergeCell ref="CCX105"/>
    <mergeCell ref="CCY105"/>
    <mergeCell ref="CCZ105"/>
    <mergeCell ref="CCQ105"/>
    <mergeCell ref="CCR105"/>
    <mergeCell ref="CCS105"/>
    <mergeCell ref="CCT105"/>
    <mergeCell ref="CCU105"/>
    <mergeCell ref="CCL105"/>
    <mergeCell ref="CCM105"/>
    <mergeCell ref="CCN105"/>
    <mergeCell ref="CCO105"/>
    <mergeCell ref="CCP105"/>
    <mergeCell ref="CCG105"/>
    <mergeCell ref="CCH105"/>
    <mergeCell ref="CCI105"/>
    <mergeCell ref="CCJ105"/>
    <mergeCell ref="CCK105"/>
    <mergeCell ref="CCB105"/>
    <mergeCell ref="CCC105"/>
    <mergeCell ref="CCD105"/>
    <mergeCell ref="CCE105"/>
    <mergeCell ref="CCF105"/>
    <mergeCell ref="CBW105"/>
    <mergeCell ref="CBX105"/>
    <mergeCell ref="CBY105"/>
    <mergeCell ref="CBZ105"/>
    <mergeCell ref="CCA105"/>
    <mergeCell ref="CBR105"/>
    <mergeCell ref="CBS105"/>
    <mergeCell ref="CBT105"/>
    <mergeCell ref="CBU105"/>
    <mergeCell ref="CBV105"/>
    <mergeCell ref="CBM105"/>
    <mergeCell ref="CBN105"/>
    <mergeCell ref="CBO105"/>
    <mergeCell ref="CBP105"/>
    <mergeCell ref="CBQ105"/>
    <mergeCell ref="CBH105"/>
    <mergeCell ref="CBI105"/>
    <mergeCell ref="CBJ105"/>
    <mergeCell ref="CBK105"/>
    <mergeCell ref="CBL105"/>
    <mergeCell ref="CBC105"/>
    <mergeCell ref="CBD105"/>
    <mergeCell ref="CBE105"/>
    <mergeCell ref="CBF105"/>
    <mergeCell ref="CBG105"/>
    <mergeCell ref="CAX105"/>
    <mergeCell ref="CAY105"/>
    <mergeCell ref="CAZ105"/>
    <mergeCell ref="CBA105"/>
    <mergeCell ref="CBB105"/>
    <mergeCell ref="CAS105"/>
    <mergeCell ref="CAT105"/>
    <mergeCell ref="CAU105"/>
    <mergeCell ref="CAV105"/>
    <mergeCell ref="CAW105"/>
    <mergeCell ref="CAN105"/>
    <mergeCell ref="CAO105"/>
    <mergeCell ref="CAP105"/>
    <mergeCell ref="CAQ105"/>
    <mergeCell ref="CAR105"/>
    <mergeCell ref="CAI105"/>
    <mergeCell ref="CAJ105"/>
    <mergeCell ref="CAK105"/>
    <mergeCell ref="CAL105"/>
    <mergeCell ref="CAM105"/>
    <mergeCell ref="CAD105"/>
    <mergeCell ref="CAE105"/>
    <mergeCell ref="CAF105"/>
    <mergeCell ref="CAG105"/>
    <mergeCell ref="CAH105"/>
    <mergeCell ref="BZY105"/>
    <mergeCell ref="BZZ105"/>
    <mergeCell ref="CAA105"/>
    <mergeCell ref="CAB105"/>
    <mergeCell ref="CAC105"/>
    <mergeCell ref="BZT105"/>
    <mergeCell ref="BZU105"/>
    <mergeCell ref="BZV105"/>
    <mergeCell ref="BZW105"/>
    <mergeCell ref="BZX105"/>
    <mergeCell ref="BZO105"/>
    <mergeCell ref="BZP105"/>
    <mergeCell ref="BZQ105"/>
    <mergeCell ref="BZR105"/>
    <mergeCell ref="BZS105"/>
    <mergeCell ref="BZJ105"/>
    <mergeCell ref="BZK105"/>
    <mergeCell ref="BZL105"/>
    <mergeCell ref="BZM105"/>
    <mergeCell ref="BZN105"/>
    <mergeCell ref="BZE105"/>
    <mergeCell ref="BZF105"/>
    <mergeCell ref="BZG105"/>
    <mergeCell ref="BZH105"/>
    <mergeCell ref="BZI105"/>
    <mergeCell ref="BYZ105"/>
    <mergeCell ref="BZA105"/>
    <mergeCell ref="BZB105"/>
    <mergeCell ref="BZC105"/>
    <mergeCell ref="BZD105"/>
    <mergeCell ref="BYU105"/>
    <mergeCell ref="BYV105"/>
    <mergeCell ref="BYW105"/>
    <mergeCell ref="BYX105"/>
    <mergeCell ref="BYY105"/>
    <mergeCell ref="BYP105"/>
    <mergeCell ref="BYQ105"/>
    <mergeCell ref="BYR105"/>
    <mergeCell ref="BYS105"/>
    <mergeCell ref="BYT105"/>
    <mergeCell ref="BYK105"/>
    <mergeCell ref="BYL105"/>
    <mergeCell ref="BYM105"/>
    <mergeCell ref="BYN105"/>
    <mergeCell ref="BYO105"/>
    <mergeCell ref="BYF105"/>
    <mergeCell ref="BYG105"/>
    <mergeCell ref="BYH105"/>
    <mergeCell ref="BYI105"/>
    <mergeCell ref="BYJ105"/>
    <mergeCell ref="BYA105"/>
    <mergeCell ref="BYB105"/>
    <mergeCell ref="BYC105"/>
    <mergeCell ref="BYD105"/>
    <mergeCell ref="BYE105"/>
    <mergeCell ref="BXV105"/>
    <mergeCell ref="BXW105"/>
    <mergeCell ref="BXX105"/>
    <mergeCell ref="BXY105"/>
    <mergeCell ref="BXZ105"/>
    <mergeCell ref="BXQ105"/>
    <mergeCell ref="BXR105"/>
    <mergeCell ref="BXS105"/>
    <mergeCell ref="BXT105"/>
    <mergeCell ref="BXU105"/>
    <mergeCell ref="BXL105"/>
    <mergeCell ref="BXM105"/>
    <mergeCell ref="BXN105"/>
    <mergeCell ref="BXO105"/>
    <mergeCell ref="BXP105"/>
    <mergeCell ref="BXG105"/>
    <mergeCell ref="BXH105"/>
    <mergeCell ref="BXI105"/>
    <mergeCell ref="BXJ105"/>
    <mergeCell ref="BXK105"/>
    <mergeCell ref="BXB105"/>
    <mergeCell ref="BXC105"/>
    <mergeCell ref="BXD105"/>
    <mergeCell ref="BXE105"/>
    <mergeCell ref="BXF105"/>
    <mergeCell ref="BWW105"/>
    <mergeCell ref="BWX105"/>
    <mergeCell ref="BWY105"/>
    <mergeCell ref="BWZ105"/>
    <mergeCell ref="BXA105"/>
    <mergeCell ref="BWR105"/>
    <mergeCell ref="BWS105"/>
    <mergeCell ref="BWT105"/>
    <mergeCell ref="BWU105"/>
    <mergeCell ref="BWV105"/>
    <mergeCell ref="BWM105"/>
    <mergeCell ref="BWN105"/>
    <mergeCell ref="BWO105"/>
    <mergeCell ref="BWP105"/>
    <mergeCell ref="BWQ105"/>
    <mergeCell ref="BWH105"/>
    <mergeCell ref="BWI105"/>
    <mergeCell ref="BWJ105"/>
    <mergeCell ref="BWK105"/>
    <mergeCell ref="BWL105"/>
    <mergeCell ref="BWC105"/>
    <mergeCell ref="BWD105"/>
    <mergeCell ref="BWE105"/>
    <mergeCell ref="BWF105"/>
    <mergeCell ref="BWG105"/>
    <mergeCell ref="BVX105"/>
    <mergeCell ref="BVY105"/>
    <mergeCell ref="BVZ105"/>
    <mergeCell ref="BWA105"/>
    <mergeCell ref="BWB105"/>
    <mergeCell ref="BVS105"/>
    <mergeCell ref="BVT105"/>
    <mergeCell ref="BVU105"/>
    <mergeCell ref="BVV105"/>
    <mergeCell ref="BVW105"/>
    <mergeCell ref="BVN105"/>
    <mergeCell ref="BVO105"/>
    <mergeCell ref="BVP105"/>
    <mergeCell ref="BVQ105"/>
    <mergeCell ref="BVR105"/>
    <mergeCell ref="BVI105"/>
    <mergeCell ref="BVJ105"/>
    <mergeCell ref="BVK105"/>
    <mergeCell ref="BVL105"/>
    <mergeCell ref="BVM105"/>
    <mergeCell ref="BVD105"/>
    <mergeCell ref="BVE105"/>
    <mergeCell ref="BVF105"/>
    <mergeCell ref="BVG105"/>
    <mergeCell ref="BVH105"/>
    <mergeCell ref="BUY105"/>
    <mergeCell ref="BUZ105"/>
    <mergeCell ref="BVA105"/>
    <mergeCell ref="BVB105"/>
    <mergeCell ref="BVC105"/>
    <mergeCell ref="BUT105"/>
    <mergeCell ref="BUU105"/>
    <mergeCell ref="BUV105"/>
    <mergeCell ref="BUW105"/>
    <mergeCell ref="BUX105"/>
    <mergeCell ref="BUO105"/>
    <mergeCell ref="BUP105"/>
    <mergeCell ref="BUQ105"/>
    <mergeCell ref="BUR105"/>
    <mergeCell ref="BUS105"/>
    <mergeCell ref="BUJ105"/>
    <mergeCell ref="BUK105"/>
    <mergeCell ref="BUL105"/>
    <mergeCell ref="BUM105"/>
    <mergeCell ref="BUN105"/>
    <mergeCell ref="BUE105"/>
    <mergeCell ref="BUF105"/>
    <mergeCell ref="BUG105"/>
    <mergeCell ref="BUH105"/>
    <mergeCell ref="BUI105"/>
    <mergeCell ref="BTZ105"/>
    <mergeCell ref="BUA105"/>
    <mergeCell ref="BUB105"/>
    <mergeCell ref="BUC105"/>
    <mergeCell ref="BUD105"/>
    <mergeCell ref="BTU105"/>
    <mergeCell ref="BTV105"/>
    <mergeCell ref="BTW105"/>
    <mergeCell ref="BTX105"/>
    <mergeCell ref="BTY105"/>
    <mergeCell ref="BTP105"/>
    <mergeCell ref="BTQ105"/>
    <mergeCell ref="BTR105"/>
    <mergeCell ref="BTS105"/>
    <mergeCell ref="BTT105"/>
    <mergeCell ref="BTK105"/>
    <mergeCell ref="BTL105"/>
    <mergeCell ref="BTM105"/>
    <mergeCell ref="BTN105"/>
    <mergeCell ref="BTO105"/>
    <mergeCell ref="BTF105"/>
    <mergeCell ref="BTG105"/>
    <mergeCell ref="BTH105"/>
    <mergeCell ref="BTI105"/>
    <mergeCell ref="BTJ105"/>
    <mergeCell ref="BTA105"/>
    <mergeCell ref="BTB105"/>
    <mergeCell ref="BTC105"/>
    <mergeCell ref="BTD105"/>
    <mergeCell ref="BTE105"/>
    <mergeCell ref="BSV105"/>
    <mergeCell ref="BSW105"/>
    <mergeCell ref="BSX105"/>
    <mergeCell ref="BSY105"/>
    <mergeCell ref="BSZ105"/>
    <mergeCell ref="BSQ105"/>
    <mergeCell ref="BSR105"/>
    <mergeCell ref="BSS105"/>
    <mergeCell ref="BST105"/>
    <mergeCell ref="BSU105"/>
    <mergeCell ref="BSL105"/>
    <mergeCell ref="BSM105"/>
    <mergeCell ref="BSN105"/>
    <mergeCell ref="BSO105"/>
    <mergeCell ref="BSP105"/>
    <mergeCell ref="BSG105"/>
    <mergeCell ref="BSH105"/>
    <mergeCell ref="BSI105"/>
    <mergeCell ref="BSJ105"/>
    <mergeCell ref="BSK105"/>
    <mergeCell ref="BSB105"/>
    <mergeCell ref="BSC105"/>
    <mergeCell ref="BSD105"/>
    <mergeCell ref="BSE105"/>
    <mergeCell ref="BSF105"/>
    <mergeCell ref="BRW105"/>
    <mergeCell ref="BRX105"/>
    <mergeCell ref="BRY105"/>
    <mergeCell ref="BRZ105"/>
    <mergeCell ref="BSA105"/>
    <mergeCell ref="BRR105"/>
    <mergeCell ref="BRS105"/>
    <mergeCell ref="BRT105"/>
    <mergeCell ref="BRU105"/>
    <mergeCell ref="BRV105"/>
    <mergeCell ref="BRM105"/>
    <mergeCell ref="BRN105"/>
    <mergeCell ref="BRO105"/>
    <mergeCell ref="BRP105"/>
    <mergeCell ref="BRQ105"/>
    <mergeCell ref="BRH105"/>
    <mergeCell ref="BRI105"/>
    <mergeCell ref="BRJ105"/>
    <mergeCell ref="BRK105"/>
    <mergeCell ref="BRL105"/>
    <mergeCell ref="BRC105"/>
    <mergeCell ref="BRD105"/>
    <mergeCell ref="BRE105"/>
    <mergeCell ref="BRF105"/>
    <mergeCell ref="BRG105"/>
    <mergeCell ref="BQX105"/>
    <mergeCell ref="BQY105"/>
    <mergeCell ref="BQZ105"/>
    <mergeCell ref="BRA105"/>
    <mergeCell ref="BRB105"/>
    <mergeCell ref="BQS105"/>
    <mergeCell ref="BQT105"/>
    <mergeCell ref="BQU105"/>
    <mergeCell ref="BQV105"/>
    <mergeCell ref="BQW105"/>
    <mergeCell ref="BQN105"/>
    <mergeCell ref="BQO105"/>
    <mergeCell ref="BQP105"/>
    <mergeCell ref="BQQ105"/>
    <mergeCell ref="BQR105"/>
    <mergeCell ref="BQI105"/>
    <mergeCell ref="BQJ105"/>
    <mergeCell ref="BQK105"/>
    <mergeCell ref="BQL105"/>
    <mergeCell ref="BQM105"/>
    <mergeCell ref="BQD105"/>
    <mergeCell ref="BQE105"/>
    <mergeCell ref="BQF105"/>
    <mergeCell ref="BQG105"/>
    <mergeCell ref="BQH105"/>
    <mergeCell ref="BPY105"/>
    <mergeCell ref="BPZ105"/>
    <mergeCell ref="BQA105"/>
    <mergeCell ref="BQB105"/>
    <mergeCell ref="BQC105"/>
    <mergeCell ref="BPT105"/>
    <mergeCell ref="BPU105"/>
    <mergeCell ref="BPV105"/>
    <mergeCell ref="BPW105"/>
    <mergeCell ref="BPX105"/>
    <mergeCell ref="BPO105"/>
    <mergeCell ref="BPP105"/>
    <mergeCell ref="BPQ105"/>
    <mergeCell ref="BPR105"/>
    <mergeCell ref="BPS105"/>
    <mergeCell ref="BPJ105"/>
    <mergeCell ref="BPK105"/>
    <mergeCell ref="BPL105"/>
    <mergeCell ref="BPM105"/>
    <mergeCell ref="BPN105"/>
    <mergeCell ref="BPE105"/>
    <mergeCell ref="BPF105"/>
    <mergeCell ref="BPG105"/>
    <mergeCell ref="BPH105"/>
    <mergeCell ref="BPI105"/>
    <mergeCell ref="BOZ105"/>
    <mergeCell ref="BPA105"/>
    <mergeCell ref="BPB105"/>
    <mergeCell ref="BPC105"/>
    <mergeCell ref="BPD105"/>
    <mergeCell ref="BOU105"/>
    <mergeCell ref="BOV105"/>
    <mergeCell ref="BOW105"/>
    <mergeCell ref="BOX105"/>
    <mergeCell ref="BOY105"/>
    <mergeCell ref="BOP105"/>
    <mergeCell ref="BOQ105"/>
    <mergeCell ref="BOR105"/>
    <mergeCell ref="BOS105"/>
    <mergeCell ref="BOT105"/>
    <mergeCell ref="BOK105"/>
    <mergeCell ref="BOL105"/>
    <mergeCell ref="BOM105"/>
    <mergeCell ref="BON105"/>
    <mergeCell ref="BOO105"/>
    <mergeCell ref="BOF105"/>
    <mergeCell ref="BOG105"/>
    <mergeCell ref="BOH105"/>
    <mergeCell ref="BOI105"/>
    <mergeCell ref="BOJ105"/>
    <mergeCell ref="BOA105"/>
    <mergeCell ref="BOB105"/>
    <mergeCell ref="BOC105"/>
    <mergeCell ref="BOD105"/>
    <mergeCell ref="BOE105"/>
    <mergeCell ref="BNV105"/>
    <mergeCell ref="BNW105"/>
    <mergeCell ref="BNX105"/>
    <mergeCell ref="BNY105"/>
    <mergeCell ref="BNZ105"/>
    <mergeCell ref="BNQ105"/>
    <mergeCell ref="BNR105"/>
    <mergeCell ref="BNS105"/>
    <mergeCell ref="BNT105"/>
    <mergeCell ref="BNU105"/>
    <mergeCell ref="BNL105"/>
    <mergeCell ref="BNM105"/>
    <mergeCell ref="BNN105"/>
    <mergeCell ref="BNO105"/>
    <mergeCell ref="BNP105"/>
    <mergeCell ref="BNG105"/>
    <mergeCell ref="BNH105"/>
    <mergeCell ref="BNI105"/>
    <mergeCell ref="BNJ105"/>
    <mergeCell ref="BNK105"/>
    <mergeCell ref="BNB105"/>
    <mergeCell ref="BNC105"/>
    <mergeCell ref="BND105"/>
    <mergeCell ref="BNE105"/>
    <mergeCell ref="BNF105"/>
    <mergeCell ref="BMW105"/>
    <mergeCell ref="BMX105"/>
    <mergeCell ref="BMY105"/>
    <mergeCell ref="BMZ105"/>
    <mergeCell ref="BNA105"/>
    <mergeCell ref="BMR105"/>
    <mergeCell ref="BMS105"/>
    <mergeCell ref="BMT105"/>
    <mergeCell ref="BMU105"/>
    <mergeCell ref="BMV105"/>
    <mergeCell ref="BMM105"/>
    <mergeCell ref="BMN105"/>
    <mergeCell ref="BMO105"/>
    <mergeCell ref="BMP105"/>
    <mergeCell ref="BMQ105"/>
    <mergeCell ref="BMH105"/>
    <mergeCell ref="BMI105"/>
    <mergeCell ref="BMJ105"/>
    <mergeCell ref="BMK105"/>
    <mergeCell ref="BML105"/>
    <mergeCell ref="BMC105"/>
    <mergeCell ref="BMD105"/>
    <mergeCell ref="BME105"/>
    <mergeCell ref="BMF105"/>
    <mergeCell ref="BMG105"/>
    <mergeCell ref="BLX105"/>
    <mergeCell ref="BLY105"/>
    <mergeCell ref="BLZ105"/>
    <mergeCell ref="BMA105"/>
    <mergeCell ref="BMB105"/>
    <mergeCell ref="BLS105"/>
    <mergeCell ref="BLT105"/>
    <mergeCell ref="BLU105"/>
    <mergeCell ref="BLV105"/>
    <mergeCell ref="BLW105"/>
    <mergeCell ref="BLN105"/>
    <mergeCell ref="BLO105"/>
    <mergeCell ref="BLP105"/>
    <mergeCell ref="BLQ105"/>
    <mergeCell ref="BLR105"/>
    <mergeCell ref="BLI105"/>
    <mergeCell ref="BLJ105"/>
    <mergeCell ref="BLK105"/>
    <mergeCell ref="BLL105"/>
    <mergeCell ref="BLM105"/>
    <mergeCell ref="BLD105"/>
    <mergeCell ref="BLE105"/>
    <mergeCell ref="BLF105"/>
    <mergeCell ref="BLG105"/>
    <mergeCell ref="BLH105"/>
    <mergeCell ref="BKY105"/>
    <mergeCell ref="BKZ105"/>
    <mergeCell ref="BLA105"/>
    <mergeCell ref="BLB105"/>
    <mergeCell ref="BLC105"/>
    <mergeCell ref="BKT105"/>
    <mergeCell ref="BKU105"/>
    <mergeCell ref="BKV105"/>
    <mergeCell ref="BKW105"/>
    <mergeCell ref="BKX105"/>
    <mergeCell ref="BKO105"/>
    <mergeCell ref="BKP105"/>
    <mergeCell ref="BKQ105"/>
    <mergeCell ref="BKR105"/>
    <mergeCell ref="BKS105"/>
    <mergeCell ref="BKJ105"/>
    <mergeCell ref="BKK105"/>
    <mergeCell ref="BKL105"/>
    <mergeCell ref="BKM105"/>
    <mergeCell ref="BKN105"/>
    <mergeCell ref="BKE105"/>
    <mergeCell ref="BKF105"/>
    <mergeCell ref="BKG105"/>
    <mergeCell ref="BKH105"/>
    <mergeCell ref="BKI105"/>
    <mergeCell ref="BJZ105"/>
    <mergeCell ref="BKA105"/>
    <mergeCell ref="BKB105"/>
    <mergeCell ref="BKC105"/>
    <mergeCell ref="BKD105"/>
    <mergeCell ref="BJU105"/>
    <mergeCell ref="BJV105"/>
    <mergeCell ref="BJW105"/>
    <mergeCell ref="BJX105"/>
    <mergeCell ref="BJY105"/>
    <mergeCell ref="BJP105"/>
    <mergeCell ref="BJQ105"/>
    <mergeCell ref="BJR105"/>
    <mergeCell ref="BJS105"/>
    <mergeCell ref="BJT105"/>
    <mergeCell ref="BJK105"/>
    <mergeCell ref="BJL105"/>
    <mergeCell ref="BJM105"/>
    <mergeCell ref="BJN105"/>
    <mergeCell ref="BJO105"/>
    <mergeCell ref="BJF105"/>
    <mergeCell ref="BJG105"/>
    <mergeCell ref="BJH105"/>
    <mergeCell ref="BJI105"/>
    <mergeCell ref="BJJ105"/>
    <mergeCell ref="BJA105"/>
    <mergeCell ref="BJB105"/>
    <mergeCell ref="BJC105"/>
    <mergeCell ref="BJD105"/>
    <mergeCell ref="BJE105"/>
    <mergeCell ref="BIV105"/>
    <mergeCell ref="BIW105"/>
    <mergeCell ref="BIX105"/>
    <mergeCell ref="BIY105"/>
    <mergeCell ref="BIZ105"/>
    <mergeCell ref="BIQ105"/>
    <mergeCell ref="BIR105"/>
    <mergeCell ref="BIS105"/>
    <mergeCell ref="BIT105"/>
    <mergeCell ref="BIU105"/>
    <mergeCell ref="BIL105"/>
    <mergeCell ref="BIM105"/>
    <mergeCell ref="BIN105"/>
    <mergeCell ref="BIO105"/>
    <mergeCell ref="BIP105"/>
    <mergeCell ref="BIG105"/>
    <mergeCell ref="BIH105"/>
    <mergeCell ref="BII105"/>
    <mergeCell ref="BIJ105"/>
    <mergeCell ref="BIK105"/>
    <mergeCell ref="BIB105"/>
    <mergeCell ref="BIC105"/>
    <mergeCell ref="BID105"/>
    <mergeCell ref="BIE105"/>
    <mergeCell ref="BIF105"/>
    <mergeCell ref="BHW105"/>
    <mergeCell ref="BHX105"/>
    <mergeCell ref="BHY105"/>
    <mergeCell ref="BHZ105"/>
    <mergeCell ref="BIA105"/>
    <mergeCell ref="BHR105"/>
    <mergeCell ref="BHS105"/>
    <mergeCell ref="BHT105"/>
    <mergeCell ref="BHU105"/>
    <mergeCell ref="BHV105"/>
    <mergeCell ref="BHM105"/>
    <mergeCell ref="BHN105"/>
    <mergeCell ref="BHO105"/>
    <mergeCell ref="BHP105"/>
    <mergeCell ref="BHQ105"/>
    <mergeCell ref="BHH105"/>
    <mergeCell ref="BHI105"/>
    <mergeCell ref="BHJ105"/>
    <mergeCell ref="BHK105"/>
    <mergeCell ref="BHL105"/>
    <mergeCell ref="BHC105"/>
    <mergeCell ref="BHD105"/>
    <mergeCell ref="BHE105"/>
    <mergeCell ref="BHF105"/>
    <mergeCell ref="BHG105"/>
    <mergeCell ref="BGX105"/>
    <mergeCell ref="BGY105"/>
    <mergeCell ref="BGZ105"/>
    <mergeCell ref="BHA105"/>
    <mergeCell ref="BHB105"/>
    <mergeCell ref="BGS105"/>
    <mergeCell ref="BGT105"/>
    <mergeCell ref="BGU105"/>
    <mergeCell ref="BGV105"/>
    <mergeCell ref="BGW105"/>
    <mergeCell ref="BGN105"/>
    <mergeCell ref="BGO105"/>
    <mergeCell ref="BGP105"/>
    <mergeCell ref="BGQ105"/>
    <mergeCell ref="BGR105"/>
    <mergeCell ref="BGI105"/>
    <mergeCell ref="BGJ105"/>
    <mergeCell ref="BGK105"/>
    <mergeCell ref="BGL105"/>
    <mergeCell ref="BGM105"/>
    <mergeCell ref="BGD105"/>
    <mergeCell ref="BGE105"/>
    <mergeCell ref="BGF105"/>
    <mergeCell ref="BGG105"/>
    <mergeCell ref="BGH105"/>
    <mergeCell ref="BFY105"/>
    <mergeCell ref="BFZ105"/>
    <mergeCell ref="BGA105"/>
    <mergeCell ref="BGB105"/>
    <mergeCell ref="BGC105"/>
    <mergeCell ref="BFT105"/>
    <mergeCell ref="BFU105"/>
    <mergeCell ref="BFV105"/>
    <mergeCell ref="BFW105"/>
    <mergeCell ref="BFX105"/>
    <mergeCell ref="BFO105"/>
    <mergeCell ref="BFP105"/>
    <mergeCell ref="BFQ105"/>
    <mergeCell ref="BFR105"/>
    <mergeCell ref="BFS105"/>
    <mergeCell ref="BFJ105"/>
    <mergeCell ref="BFK105"/>
    <mergeCell ref="BFL105"/>
    <mergeCell ref="BFM105"/>
    <mergeCell ref="BFN105"/>
    <mergeCell ref="BFE105"/>
    <mergeCell ref="BFF105"/>
    <mergeCell ref="BFG105"/>
    <mergeCell ref="BFH105"/>
    <mergeCell ref="BFI105"/>
    <mergeCell ref="BEZ105"/>
    <mergeCell ref="BFA105"/>
    <mergeCell ref="BFB105"/>
    <mergeCell ref="BFC105"/>
    <mergeCell ref="BFD105"/>
    <mergeCell ref="BEU105"/>
    <mergeCell ref="BEV105"/>
    <mergeCell ref="BEW105"/>
    <mergeCell ref="BEX105"/>
    <mergeCell ref="BEY105"/>
    <mergeCell ref="BEP105"/>
    <mergeCell ref="BEQ105"/>
    <mergeCell ref="BER105"/>
    <mergeCell ref="BES105"/>
    <mergeCell ref="BET105"/>
    <mergeCell ref="BEK105"/>
    <mergeCell ref="BEL105"/>
    <mergeCell ref="BEM105"/>
    <mergeCell ref="BEN105"/>
    <mergeCell ref="BEO105"/>
    <mergeCell ref="BEF105"/>
    <mergeCell ref="BEG105"/>
    <mergeCell ref="BEH105"/>
    <mergeCell ref="BEI105"/>
    <mergeCell ref="BEJ105"/>
    <mergeCell ref="BEA105"/>
    <mergeCell ref="BEB105"/>
    <mergeCell ref="BEC105"/>
    <mergeCell ref="BED105"/>
    <mergeCell ref="BEE105"/>
    <mergeCell ref="BDV105"/>
    <mergeCell ref="BDW105"/>
    <mergeCell ref="BDX105"/>
    <mergeCell ref="BDY105"/>
    <mergeCell ref="BDZ105"/>
    <mergeCell ref="BDQ105"/>
    <mergeCell ref="BDR105"/>
    <mergeCell ref="BDS105"/>
    <mergeCell ref="BDT105"/>
    <mergeCell ref="BDU105"/>
    <mergeCell ref="BDL105"/>
    <mergeCell ref="BDM105"/>
    <mergeCell ref="BDN105"/>
    <mergeCell ref="BDO105"/>
    <mergeCell ref="BDP105"/>
    <mergeCell ref="BDG105"/>
    <mergeCell ref="BDH105"/>
    <mergeCell ref="BDI105"/>
    <mergeCell ref="BDJ105"/>
    <mergeCell ref="BDK105"/>
    <mergeCell ref="BDB105"/>
    <mergeCell ref="BDC105"/>
    <mergeCell ref="BDD105"/>
    <mergeCell ref="BDE105"/>
    <mergeCell ref="BDF105"/>
    <mergeCell ref="BCW105"/>
    <mergeCell ref="BCX105"/>
    <mergeCell ref="BCY105"/>
    <mergeCell ref="BCZ105"/>
    <mergeCell ref="BDA105"/>
    <mergeCell ref="BCR105"/>
    <mergeCell ref="BCS105"/>
    <mergeCell ref="BCT105"/>
    <mergeCell ref="BCU105"/>
    <mergeCell ref="BCV105"/>
    <mergeCell ref="BCM105"/>
    <mergeCell ref="BCN105"/>
    <mergeCell ref="BCO105"/>
    <mergeCell ref="BCP105"/>
    <mergeCell ref="BCQ105"/>
    <mergeCell ref="BCH105"/>
    <mergeCell ref="BCI105"/>
    <mergeCell ref="BCJ105"/>
    <mergeCell ref="BCK105"/>
    <mergeCell ref="BCL105"/>
    <mergeCell ref="BCC105"/>
    <mergeCell ref="BCD105"/>
    <mergeCell ref="BCE105"/>
    <mergeCell ref="BCF105"/>
    <mergeCell ref="BCG105"/>
    <mergeCell ref="BBX105"/>
    <mergeCell ref="BBY105"/>
    <mergeCell ref="BBZ105"/>
    <mergeCell ref="BCA105"/>
    <mergeCell ref="BCB105"/>
    <mergeCell ref="BBS105"/>
    <mergeCell ref="BBT105"/>
    <mergeCell ref="BBU105"/>
    <mergeCell ref="BBV105"/>
    <mergeCell ref="BBW105"/>
    <mergeCell ref="BBN105"/>
    <mergeCell ref="BBO105"/>
    <mergeCell ref="BBP105"/>
    <mergeCell ref="BBQ105"/>
    <mergeCell ref="BBR105"/>
    <mergeCell ref="BBI105"/>
    <mergeCell ref="BBJ105"/>
    <mergeCell ref="BBK105"/>
    <mergeCell ref="BBL105"/>
    <mergeCell ref="BBM105"/>
    <mergeCell ref="BBD105"/>
    <mergeCell ref="BBE105"/>
    <mergeCell ref="BBF105"/>
    <mergeCell ref="BBG105"/>
    <mergeCell ref="BBH105"/>
    <mergeCell ref="BAY105"/>
    <mergeCell ref="BAZ105"/>
    <mergeCell ref="BBA105"/>
    <mergeCell ref="BBB105"/>
    <mergeCell ref="BBC105"/>
    <mergeCell ref="BAT105"/>
    <mergeCell ref="BAU105"/>
    <mergeCell ref="BAV105"/>
    <mergeCell ref="BAW105"/>
    <mergeCell ref="BAX105"/>
    <mergeCell ref="BAO105"/>
    <mergeCell ref="BAP105"/>
    <mergeCell ref="BAQ105"/>
    <mergeCell ref="BAR105"/>
    <mergeCell ref="BAS105"/>
    <mergeCell ref="BAJ105"/>
    <mergeCell ref="BAK105"/>
    <mergeCell ref="BAL105"/>
    <mergeCell ref="BAM105"/>
    <mergeCell ref="BAN105"/>
    <mergeCell ref="BAE105"/>
    <mergeCell ref="BAF105"/>
    <mergeCell ref="BAG105"/>
    <mergeCell ref="BAH105"/>
    <mergeCell ref="BAI105"/>
    <mergeCell ref="AZZ105"/>
    <mergeCell ref="BAA105"/>
    <mergeCell ref="BAB105"/>
    <mergeCell ref="BAC105"/>
    <mergeCell ref="BAD105"/>
    <mergeCell ref="AZU105"/>
    <mergeCell ref="AZV105"/>
    <mergeCell ref="AZW105"/>
    <mergeCell ref="AZX105"/>
    <mergeCell ref="AZY105"/>
    <mergeCell ref="AZP105"/>
    <mergeCell ref="AZQ105"/>
    <mergeCell ref="AZR105"/>
    <mergeCell ref="AZS105"/>
    <mergeCell ref="AZT105"/>
    <mergeCell ref="AZK105"/>
    <mergeCell ref="AZL105"/>
    <mergeCell ref="AZM105"/>
    <mergeCell ref="AZN105"/>
    <mergeCell ref="AZO105"/>
    <mergeCell ref="AZF105"/>
    <mergeCell ref="AZG105"/>
    <mergeCell ref="AZH105"/>
    <mergeCell ref="AZI105"/>
    <mergeCell ref="AZJ105"/>
    <mergeCell ref="AZA105"/>
    <mergeCell ref="AZB105"/>
    <mergeCell ref="AZC105"/>
    <mergeCell ref="AZD105"/>
    <mergeCell ref="AZE105"/>
    <mergeCell ref="AYV105"/>
    <mergeCell ref="AYW105"/>
    <mergeCell ref="AYX105"/>
    <mergeCell ref="AYY105"/>
    <mergeCell ref="AYZ105"/>
    <mergeCell ref="AYQ105"/>
    <mergeCell ref="AYR105"/>
    <mergeCell ref="AYS105"/>
    <mergeCell ref="AYT105"/>
    <mergeCell ref="AYU105"/>
    <mergeCell ref="AYL105"/>
    <mergeCell ref="AYM105"/>
    <mergeCell ref="AYN105"/>
    <mergeCell ref="AYO105"/>
    <mergeCell ref="AYP105"/>
    <mergeCell ref="AYG105"/>
    <mergeCell ref="AYH105"/>
    <mergeCell ref="AYI105"/>
    <mergeCell ref="AYJ105"/>
    <mergeCell ref="AYK105"/>
    <mergeCell ref="AYB105"/>
    <mergeCell ref="AYC105"/>
    <mergeCell ref="AYD105"/>
    <mergeCell ref="AYE105"/>
    <mergeCell ref="AYF105"/>
    <mergeCell ref="AXW105"/>
    <mergeCell ref="AXX105"/>
    <mergeCell ref="AXY105"/>
    <mergeCell ref="AXZ105"/>
    <mergeCell ref="AYA105"/>
    <mergeCell ref="AXR105"/>
    <mergeCell ref="AXS105"/>
    <mergeCell ref="AXT105"/>
    <mergeCell ref="AXU105"/>
    <mergeCell ref="AXV105"/>
    <mergeCell ref="AXM105"/>
    <mergeCell ref="AXN105"/>
    <mergeCell ref="AXO105"/>
    <mergeCell ref="AXP105"/>
    <mergeCell ref="AXQ105"/>
    <mergeCell ref="AXH105"/>
    <mergeCell ref="AXI105"/>
    <mergeCell ref="AXJ105"/>
    <mergeCell ref="AXK105"/>
    <mergeCell ref="AXL105"/>
    <mergeCell ref="AXC105"/>
    <mergeCell ref="AXD105"/>
    <mergeCell ref="AXE105"/>
    <mergeCell ref="AXF105"/>
    <mergeCell ref="AXG105"/>
    <mergeCell ref="AWX105"/>
    <mergeCell ref="AWY105"/>
    <mergeCell ref="AWZ105"/>
    <mergeCell ref="AXA105"/>
    <mergeCell ref="AXB105"/>
    <mergeCell ref="AWS105"/>
    <mergeCell ref="AWT105"/>
    <mergeCell ref="AWU105"/>
    <mergeCell ref="AWV105"/>
    <mergeCell ref="AWW105"/>
    <mergeCell ref="AWN105"/>
    <mergeCell ref="AWO105"/>
    <mergeCell ref="AWP105"/>
    <mergeCell ref="AWQ105"/>
    <mergeCell ref="AWR105"/>
    <mergeCell ref="AWI105"/>
    <mergeCell ref="AWJ105"/>
    <mergeCell ref="AWK105"/>
    <mergeCell ref="AWL105"/>
    <mergeCell ref="AWM105"/>
    <mergeCell ref="AWD105"/>
    <mergeCell ref="AWE105"/>
    <mergeCell ref="AWF105"/>
    <mergeCell ref="AWG105"/>
    <mergeCell ref="AWH105"/>
    <mergeCell ref="AVY105"/>
    <mergeCell ref="AVZ105"/>
    <mergeCell ref="AWA105"/>
    <mergeCell ref="AWB105"/>
    <mergeCell ref="AWC105"/>
    <mergeCell ref="AVT105"/>
    <mergeCell ref="AVU105"/>
    <mergeCell ref="AVV105"/>
    <mergeCell ref="AVW105"/>
    <mergeCell ref="AVX105"/>
    <mergeCell ref="AVO105"/>
    <mergeCell ref="AVP105"/>
    <mergeCell ref="AVQ105"/>
    <mergeCell ref="AVR105"/>
    <mergeCell ref="AVS105"/>
    <mergeCell ref="AVJ105"/>
    <mergeCell ref="AVK105"/>
    <mergeCell ref="AVL105"/>
    <mergeCell ref="AVM105"/>
    <mergeCell ref="AVN105"/>
    <mergeCell ref="AVE105"/>
    <mergeCell ref="AVF105"/>
    <mergeCell ref="AVG105"/>
    <mergeCell ref="AVH105"/>
    <mergeCell ref="AVI105"/>
    <mergeCell ref="AUZ105"/>
    <mergeCell ref="AVA105"/>
    <mergeCell ref="AVB105"/>
    <mergeCell ref="AVC105"/>
    <mergeCell ref="AVD105"/>
    <mergeCell ref="AUU105"/>
    <mergeCell ref="AUV105"/>
    <mergeCell ref="AUW105"/>
    <mergeCell ref="AUX105"/>
    <mergeCell ref="AUY105"/>
    <mergeCell ref="AUP105"/>
    <mergeCell ref="AUQ105"/>
    <mergeCell ref="AUR105"/>
    <mergeCell ref="AUS105"/>
    <mergeCell ref="AUT105"/>
    <mergeCell ref="AUK105"/>
    <mergeCell ref="AUL105"/>
    <mergeCell ref="AUM105"/>
    <mergeCell ref="AUN105"/>
    <mergeCell ref="AUO105"/>
    <mergeCell ref="AUF105"/>
    <mergeCell ref="AUG105"/>
    <mergeCell ref="AUH105"/>
    <mergeCell ref="AUI105"/>
    <mergeCell ref="AUJ105"/>
    <mergeCell ref="AUA105"/>
    <mergeCell ref="AUB105"/>
    <mergeCell ref="AUC105"/>
    <mergeCell ref="AUD105"/>
    <mergeCell ref="AUE105"/>
    <mergeCell ref="ATV105"/>
    <mergeCell ref="ATW105"/>
    <mergeCell ref="ATX105"/>
    <mergeCell ref="ATY105"/>
    <mergeCell ref="ATZ105"/>
    <mergeCell ref="ATQ105"/>
    <mergeCell ref="ATR105"/>
    <mergeCell ref="ATS105"/>
    <mergeCell ref="ATT105"/>
    <mergeCell ref="ATU105"/>
    <mergeCell ref="ATL105"/>
    <mergeCell ref="ATM105"/>
    <mergeCell ref="ATN105"/>
    <mergeCell ref="ATO105"/>
    <mergeCell ref="ATP105"/>
    <mergeCell ref="ATG105"/>
    <mergeCell ref="ATH105"/>
    <mergeCell ref="ATI105"/>
    <mergeCell ref="ATJ105"/>
    <mergeCell ref="ATK105"/>
    <mergeCell ref="ATB105"/>
    <mergeCell ref="ATC105"/>
    <mergeCell ref="ATD105"/>
    <mergeCell ref="ATE105"/>
    <mergeCell ref="ATF105"/>
    <mergeCell ref="ASW105"/>
    <mergeCell ref="ASX105"/>
    <mergeCell ref="ASY105"/>
    <mergeCell ref="ASZ105"/>
    <mergeCell ref="ATA105"/>
    <mergeCell ref="ASR105"/>
    <mergeCell ref="ASS105"/>
    <mergeCell ref="AST105"/>
    <mergeCell ref="ASU105"/>
    <mergeCell ref="ASV105"/>
    <mergeCell ref="ASM105"/>
    <mergeCell ref="ASN105"/>
    <mergeCell ref="ASO105"/>
    <mergeCell ref="ASP105"/>
    <mergeCell ref="ASQ105"/>
    <mergeCell ref="ASH105"/>
    <mergeCell ref="ASI105"/>
    <mergeCell ref="ASJ105"/>
    <mergeCell ref="ASK105"/>
    <mergeCell ref="ASL105"/>
    <mergeCell ref="ASC105"/>
    <mergeCell ref="ASD105"/>
    <mergeCell ref="ASE105"/>
    <mergeCell ref="ASF105"/>
    <mergeCell ref="ASG105"/>
    <mergeCell ref="ARX105"/>
    <mergeCell ref="ARY105"/>
    <mergeCell ref="ARZ105"/>
    <mergeCell ref="ASA105"/>
    <mergeCell ref="ASB105"/>
    <mergeCell ref="ARS105"/>
    <mergeCell ref="ART105"/>
    <mergeCell ref="ARU105"/>
    <mergeCell ref="ARV105"/>
    <mergeCell ref="ARW105"/>
    <mergeCell ref="ARN105"/>
    <mergeCell ref="ARO105"/>
    <mergeCell ref="ARP105"/>
    <mergeCell ref="ARQ105"/>
    <mergeCell ref="ARR105"/>
    <mergeCell ref="ARI105"/>
    <mergeCell ref="ARJ105"/>
    <mergeCell ref="ARK105"/>
    <mergeCell ref="ARL105"/>
    <mergeCell ref="ARM105"/>
    <mergeCell ref="ARD105"/>
    <mergeCell ref="ARE105"/>
    <mergeCell ref="ARF105"/>
    <mergeCell ref="ARG105"/>
    <mergeCell ref="ARH105"/>
    <mergeCell ref="AQY105"/>
    <mergeCell ref="AQZ105"/>
    <mergeCell ref="ARA105"/>
    <mergeCell ref="ARB105"/>
    <mergeCell ref="ARC105"/>
    <mergeCell ref="AQT105"/>
    <mergeCell ref="AQU105"/>
    <mergeCell ref="AQV105"/>
    <mergeCell ref="AQW105"/>
    <mergeCell ref="AQX105"/>
    <mergeCell ref="AQO105"/>
    <mergeCell ref="AQP105"/>
    <mergeCell ref="AQQ105"/>
    <mergeCell ref="AQR105"/>
    <mergeCell ref="AQS105"/>
    <mergeCell ref="AQJ105"/>
    <mergeCell ref="AQK105"/>
    <mergeCell ref="AQL105"/>
    <mergeCell ref="AQM105"/>
    <mergeCell ref="AQN105"/>
    <mergeCell ref="AQE105"/>
    <mergeCell ref="AQF105"/>
    <mergeCell ref="AQG105"/>
    <mergeCell ref="AQH105"/>
    <mergeCell ref="AQI105"/>
    <mergeCell ref="APZ105"/>
    <mergeCell ref="AQA105"/>
    <mergeCell ref="AQB105"/>
    <mergeCell ref="AQC105"/>
    <mergeCell ref="AQD105"/>
    <mergeCell ref="APU105"/>
    <mergeCell ref="APV105"/>
    <mergeCell ref="APW105"/>
    <mergeCell ref="APX105"/>
    <mergeCell ref="APY105"/>
    <mergeCell ref="APP105"/>
    <mergeCell ref="APQ105"/>
    <mergeCell ref="APR105"/>
    <mergeCell ref="APS105"/>
    <mergeCell ref="APT105"/>
    <mergeCell ref="APK105"/>
    <mergeCell ref="APL105"/>
    <mergeCell ref="APM105"/>
    <mergeCell ref="APN105"/>
    <mergeCell ref="APO105"/>
    <mergeCell ref="APF105"/>
    <mergeCell ref="APG105"/>
    <mergeCell ref="APH105"/>
    <mergeCell ref="API105"/>
    <mergeCell ref="APJ105"/>
    <mergeCell ref="APA105"/>
    <mergeCell ref="APB105"/>
    <mergeCell ref="APC105"/>
    <mergeCell ref="APD105"/>
    <mergeCell ref="APE105"/>
    <mergeCell ref="AOV105"/>
    <mergeCell ref="AOW105"/>
    <mergeCell ref="AOX105"/>
    <mergeCell ref="AOY105"/>
    <mergeCell ref="AOZ105"/>
    <mergeCell ref="AOQ105"/>
    <mergeCell ref="AOR105"/>
    <mergeCell ref="AOS105"/>
    <mergeCell ref="AOT105"/>
    <mergeCell ref="AOU105"/>
    <mergeCell ref="AOL105"/>
    <mergeCell ref="AOM105"/>
    <mergeCell ref="AON105"/>
    <mergeCell ref="AOO105"/>
    <mergeCell ref="AOP105"/>
    <mergeCell ref="AOG105"/>
    <mergeCell ref="AOH105"/>
    <mergeCell ref="AOI105"/>
    <mergeCell ref="AOJ105"/>
    <mergeCell ref="AOK105"/>
    <mergeCell ref="AOB105"/>
    <mergeCell ref="AOC105"/>
    <mergeCell ref="AOD105"/>
    <mergeCell ref="AOE105"/>
    <mergeCell ref="AOF105"/>
    <mergeCell ref="ANW105"/>
    <mergeCell ref="ANX105"/>
    <mergeCell ref="ANY105"/>
    <mergeCell ref="ANZ105"/>
    <mergeCell ref="AOA105"/>
    <mergeCell ref="ANR105"/>
    <mergeCell ref="ANS105"/>
    <mergeCell ref="ANT105"/>
    <mergeCell ref="ANU105"/>
    <mergeCell ref="ANV105"/>
    <mergeCell ref="ANM105"/>
    <mergeCell ref="ANN105"/>
    <mergeCell ref="ANO105"/>
    <mergeCell ref="ANP105"/>
    <mergeCell ref="ANQ105"/>
    <mergeCell ref="ANH105"/>
    <mergeCell ref="ANI105"/>
    <mergeCell ref="ANJ105"/>
    <mergeCell ref="ANK105"/>
    <mergeCell ref="ANL105"/>
    <mergeCell ref="ANC105"/>
    <mergeCell ref="AND105"/>
    <mergeCell ref="ANE105"/>
    <mergeCell ref="ANF105"/>
    <mergeCell ref="ANG105"/>
    <mergeCell ref="AMX105"/>
    <mergeCell ref="AMY105"/>
    <mergeCell ref="AMZ105"/>
    <mergeCell ref="ANA105"/>
    <mergeCell ref="ANB105"/>
    <mergeCell ref="AMS105"/>
    <mergeCell ref="AMT105"/>
    <mergeCell ref="AMU105"/>
    <mergeCell ref="AMV105"/>
    <mergeCell ref="AMW105"/>
    <mergeCell ref="AMN105"/>
    <mergeCell ref="AMO105"/>
    <mergeCell ref="AMP105"/>
    <mergeCell ref="AMQ105"/>
    <mergeCell ref="AMR105"/>
    <mergeCell ref="AMI105"/>
    <mergeCell ref="AMJ105"/>
    <mergeCell ref="AMK105"/>
    <mergeCell ref="AML105"/>
    <mergeCell ref="AMM105"/>
    <mergeCell ref="AMD105"/>
    <mergeCell ref="AME105"/>
    <mergeCell ref="AMF105"/>
    <mergeCell ref="AMG105"/>
    <mergeCell ref="AMH105"/>
    <mergeCell ref="ALY105"/>
    <mergeCell ref="ALZ105"/>
    <mergeCell ref="AMA105"/>
    <mergeCell ref="AMB105"/>
    <mergeCell ref="AMC105"/>
    <mergeCell ref="ALT105"/>
    <mergeCell ref="ALU105"/>
    <mergeCell ref="ALV105"/>
    <mergeCell ref="ALW105"/>
    <mergeCell ref="ALX105"/>
    <mergeCell ref="ALO105"/>
    <mergeCell ref="ALP105"/>
    <mergeCell ref="ALQ105"/>
    <mergeCell ref="ALR105"/>
    <mergeCell ref="ALS105"/>
    <mergeCell ref="ALJ105"/>
    <mergeCell ref="ALK105"/>
    <mergeCell ref="ALL105"/>
    <mergeCell ref="ALM105"/>
    <mergeCell ref="ALN105"/>
    <mergeCell ref="ALE105"/>
    <mergeCell ref="ALF105"/>
    <mergeCell ref="ALG105"/>
    <mergeCell ref="ALH105"/>
    <mergeCell ref="ALI105"/>
    <mergeCell ref="AKZ105"/>
    <mergeCell ref="ALA105"/>
    <mergeCell ref="ALB105"/>
    <mergeCell ref="ALC105"/>
    <mergeCell ref="ALD105"/>
    <mergeCell ref="AKU105"/>
    <mergeCell ref="AKV105"/>
    <mergeCell ref="AKW105"/>
    <mergeCell ref="AKX105"/>
    <mergeCell ref="AKY105"/>
    <mergeCell ref="AKP105"/>
    <mergeCell ref="AKQ105"/>
    <mergeCell ref="AKR105"/>
    <mergeCell ref="AKS105"/>
    <mergeCell ref="AKT105"/>
    <mergeCell ref="AKK105"/>
    <mergeCell ref="AKL105"/>
    <mergeCell ref="AKM105"/>
    <mergeCell ref="AKN105"/>
    <mergeCell ref="AKO105"/>
    <mergeCell ref="AKF105"/>
    <mergeCell ref="AKG105"/>
    <mergeCell ref="AKH105"/>
    <mergeCell ref="AKI105"/>
    <mergeCell ref="AKJ105"/>
    <mergeCell ref="AKA105"/>
    <mergeCell ref="AKB105"/>
    <mergeCell ref="AKC105"/>
    <mergeCell ref="AKD105"/>
    <mergeCell ref="AKE105"/>
    <mergeCell ref="AJV105"/>
    <mergeCell ref="AJW105"/>
    <mergeCell ref="AJX105"/>
    <mergeCell ref="AJY105"/>
    <mergeCell ref="AJZ105"/>
    <mergeCell ref="AJQ105"/>
    <mergeCell ref="AJR105"/>
    <mergeCell ref="AJS105"/>
    <mergeCell ref="AJT105"/>
    <mergeCell ref="AJU105"/>
    <mergeCell ref="AJL105"/>
    <mergeCell ref="AJM105"/>
    <mergeCell ref="AJN105"/>
    <mergeCell ref="AJO105"/>
    <mergeCell ref="AJP105"/>
    <mergeCell ref="AJG105"/>
    <mergeCell ref="AJH105"/>
    <mergeCell ref="AJI105"/>
    <mergeCell ref="AJJ105"/>
    <mergeCell ref="AJK105"/>
    <mergeCell ref="AJB105"/>
    <mergeCell ref="AJC105"/>
    <mergeCell ref="AJD105"/>
    <mergeCell ref="AJE105"/>
    <mergeCell ref="AJF105"/>
    <mergeCell ref="AIW105"/>
    <mergeCell ref="AIX105"/>
    <mergeCell ref="AIY105"/>
    <mergeCell ref="AIZ105"/>
    <mergeCell ref="AJA105"/>
    <mergeCell ref="AIR105"/>
    <mergeCell ref="AIS105"/>
    <mergeCell ref="AIT105"/>
    <mergeCell ref="AIU105"/>
    <mergeCell ref="AIV105"/>
    <mergeCell ref="AIM105"/>
    <mergeCell ref="AIN105"/>
    <mergeCell ref="AIO105"/>
    <mergeCell ref="AIP105"/>
    <mergeCell ref="AIQ105"/>
    <mergeCell ref="AIH105"/>
    <mergeCell ref="AII105"/>
    <mergeCell ref="AIJ105"/>
    <mergeCell ref="AIK105"/>
    <mergeCell ref="AIL105"/>
    <mergeCell ref="AIC105"/>
    <mergeCell ref="AID105"/>
    <mergeCell ref="AIE105"/>
    <mergeCell ref="AIF105"/>
    <mergeCell ref="AIG105"/>
    <mergeCell ref="AHX105"/>
    <mergeCell ref="AHY105"/>
    <mergeCell ref="AHZ105"/>
    <mergeCell ref="AIA105"/>
    <mergeCell ref="AIB105"/>
    <mergeCell ref="AHS105"/>
    <mergeCell ref="AHT105"/>
    <mergeCell ref="AHU105"/>
    <mergeCell ref="AHV105"/>
    <mergeCell ref="AHW105"/>
    <mergeCell ref="AHN105"/>
    <mergeCell ref="AHO105"/>
    <mergeCell ref="AHP105"/>
    <mergeCell ref="AHQ105"/>
    <mergeCell ref="AHR105"/>
    <mergeCell ref="AHI105"/>
    <mergeCell ref="AHJ105"/>
    <mergeCell ref="AHK105"/>
    <mergeCell ref="AHL105"/>
    <mergeCell ref="AHM105"/>
    <mergeCell ref="AHD105"/>
    <mergeCell ref="AHE105"/>
    <mergeCell ref="AHF105"/>
    <mergeCell ref="AHG105"/>
    <mergeCell ref="AHH105"/>
    <mergeCell ref="AGY105"/>
    <mergeCell ref="AGZ105"/>
    <mergeCell ref="AHA105"/>
    <mergeCell ref="AHB105"/>
    <mergeCell ref="AHC105"/>
    <mergeCell ref="AGT105"/>
    <mergeCell ref="AGU105"/>
    <mergeCell ref="AGV105"/>
    <mergeCell ref="AGW105"/>
    <mergeCell ref="AGX105"/>
    <mergeCell ref="AGO105"/>
    <mergeCell ref="AGP105"/>
    <mergeCell ref="AGQ105"/>
    <mergeCell ref="AGR105"/>
    <mergeCell ref="AGS105"/>
    <mergeCell ref="AGJ105"/>
    <mergeCell ref="AGK105"/>
    <mergeCell ref="AGL105"/>
    <mergeCell ref="AGM105"/>
    <mergeCell ref="AGN105"/>
    <mergeCell ref="AGE105"/>
    <mergeCell ref="AGF105"/>
    <mergeCell ref="AGG105"/>
    <mergeCell ref="AGH105"/>
    <mergeCell ref="AGI105"/>
    <mergeCell ref="AFZ105"/>
    <mergeCell ref="AGA105"/>
    <mergeCell ref="AGB105"/>
    <mergeCell ref="AGC105"/>
    <mergeCell ref="AGD105"/>
    <mergeCell ref="AFU105"/>
    <mergeCell ref="AFV105"/>
    <mergeCell ref="AFW105"/>
    <mergeCell ref="AFX105"/>
    <mergeCell ref="AFY105"/>
    <mergeCell ref="AFP105"/>
    <mergeCell ref="AFQ105"/>
    <mergeCell ref="AFR105"/>
    <mergeCell ref="AFS105"/>
    <mergeCell ref="AFT105"/>
    <mergeCell ref="AFK105"/>
    <mergeCell ref="AFL105"/>
    <mergeCell ref="AFM105"/>
    <mergeCell ref="AFN105"/>
    <mergeCell ref="AFO105"/>
    <mergeCell ref="AFF105"/>
    <mergeCell ref="AFG105"/>
    <mergeCell ref="AFH105"/>
    <mergeCell ref="AFI105"/>
    <mergeCell ref="AFJ105"/>
    <mergeCell ref="AFA105"/>
    <mergeCell ref="AFB105"/>
    <mergeCell ref="AFC105"/>
    <mergeCell ref="AFD105"/>
    <mergeCell ref="AFE105"/>
    <mergeCell ref="AEV105"/>
    <mergeCell ref="AEW105"/>
    <mergeCell ref="AEX105"/>
    <mergeCell ref="AEY105"/>
    <mergeCell ref="AEZ105"/>
    <mergeCell ref="AEQ105"/>
    <mergeCell ref="AER105"/>
    <mergeCell ref="AES105"/>
    <mergeCell ref="AET105"/>
    <mergeCell ref="AEU105"/>
    <mergeCell ref="AEL105"/>
    <mergeCell ref="AEM105"/>
    <mergeCell ref="AEN105"/>
    <mergeCell ref="AEO105"/>
    <mergeCell ref="AEP105"/>
    <mergeCell ref="AEG105"/>
    <mergeCell ref="AEH105"/>
    <mergeCell ref="AEI105"/>
    <mergeCell ref="AEJ105"/>
    <mergeCell ref="AEK105"/>
    <mergeCell ref="AEB105"/>
    <mergeCell ref="AEC105"/>
    <mergeCell ref="AED105"/>
    <mergeCell ref="AEE105"/>
    <mergeCell ref="AEF105"/>
    <mergeCell ref="ADW105"/>
    <mergeCell ref="ADX105"/>
    <mergeCell ref="ADY105"/>
    <mergeCell ref="ADZ105"/>
    <mergeCell ref="AEA105"/>
    <mergeCell ref="ADR105"/>
    <mergeCell ref="ADS105"/>
    <mergeCell ref="ADT105"/>
    <mergeCell ref="ADU105"/>
    <mergeCell ref="ADV105"/>
    <mergeCell ref="ADM105"/>
    <mergeCell ref="ADN105"/>
    <mergeCell ref="ADO105"/>
    <mergeCell ref="ADP105"/>
    <mergeCell ref="ADQ105"/>
    <mergeCell ref="ADH105"/>
    <mergeCell ref="ADI105"/>
    <mergeCell ref="ADJ105"/>
    <mergeCell ref="ADK105"/>
    <mergeCell ref="ADL105"/>
    <mergeCell ref="ADC105"/>
    <mergeCell ref="ADD105"/>
    <mergeCell ref="ADE105"/>
    <mergeCell ref="ADF105"/>
    <mergeCell ref="ADG105"/>
    <mergeCell ref="ACX105"/>
    <mergeCell ref="ACY105"/>
    <mergeCell ref="ACZ105"/>
    <mergeCell ref="ADA105"/>
    <mergeCell ref="ADB105"/>
    <mergeCell ref="ACS105"/>
    <mergeCell ref="ACT105"/>
    <mergeCell ref="ACU105"/>
    <mergeCell ref="ACV105"/>
    <mergeCell ref="ACW105"/>
    <mergeCell ref="ACN105"/>
    <mergeCell ref="ACO105"/>
    <mergeCell ref="ACP105"/>
    <mergeCell ref="ACQ105"/>
    <mergeCell ref="ACR105"/>
    <mergeCell ref="ACI105"/>
    <mergeCell ref="ACJ105"/>
    <mergeCell ref="ACK105"/>
    <mergeCell ref="ACL105"/>
    <mergeCell ref="ACM105"/>
    <mergeCell ref="ACD105"/>
    <mergeCell ref="ACE105"/>
    <mergeCell ref="ACF105"/>
    <mergeCell ref="ACG105"/>
    <mergeCell ref="ACH105"/>
    <mergeCell ref="ABY105"/>
    <mergeCell ref="ABZ105"/>
    <mergeCell ref="ACA105"/>
    <mergeCell ref="ACB105"/>
    <mergeCell ref="ACC105"/>
    <mergeCell ref="ABT105"/>
    <mergeCell ref="ABU105"/>
    <mergeCell ref="ABV105"/>
    <mergeCell ref="ABW105"/>
    <mergeCell ref="ABX105"/>
    <mergeCell ref="ABO105"/>
    <mergeCell ref="ABP105"/>
    <mergeCell ref="ABQ105"/>
    <mergeCell ref="ABR105"/>
    <mergeCell ref="ABS105"/>
    <mergeCell ref="ABJ105"/>
    <mergeCell ref="ABK105"/>
    <mergeCell ref="ABL105"/>
    <mergeCell ref="ABM105"/>
    <mergeCell ref="ABN105"/>
    <mergeCell ref="ABE105"/>
    <mergeCell ref="ABF105"/>
    <mergeCell ref="ABG105"/>
    <mergeCell ref="ABH105"/>
    <mergeCell ref="ABI105"/>
    <mergeCell ref="AAZ105"/>
    <mergeCell ref="ABA105"/>
    <mergeCell ref="ABB105"/>
    <mergeCell ref="ABC105"/>
    <mergeCell ref="ABD105"/>
    <mergeCell ref="AAU105"/>
    <mergeCell ref="AAV105"/>
    <mergeCell ref="AAW105"/>
    <mergeCell ref="AAX105"/>
    <mergeCell ref="AAY105"/>
    <mergeCell ref="AAP105"/>
    <mergeCell ref="AAQ105"/>
    <mergeCell ref="AAR105"/>
    <mergeCell ref="AAS105"/>
    <mergeCell ref="AAT105"/>
    <mergeCell ref="AAK105"/>
    <mergeCell ref="AAL105"/>
    <mergeCell ref="AAM105"/>
    <mergeCell ref="AAN105"/>
    <mergeCell ref="AAO105"/>
    <mergeCell ref="AAF105"/>
    <mergeCell ref="AAG105"/>
    <mergeCell ref="AAH105"/>
    <mergeCell ref="AAI105"/>
    <mergeCell ref="AAJ105"/>
    <mergeCell ref="AAA105"/>
    <mergeCell ref="AAB105"/>
    <mergeCell ref="AAC105"/>
    <mergeCell ref="AAD105"/>
    <mergeCell ref="AAE105"/>
    <mergeCell ref="ZV105"/>
    <mergeCell ref="ZW105"/>
    <mergeCell ref="ZX105"/>
    <mergeCell ref="ZY105"/>
    <mergeCell ref="ZZ105"/>
    <mergeCell ref="ZQ105"/>
    <mergeCell ref="ZR105"/>
    <mergeCell ref="ZS105"/>
    <mergeCell ref="ZT105"/>
    <mergeCell ref="ZU105"/>
    <mergeCell ref="ZL105"/>
    <mergeCell ref="ZM105"/>
    <mergeCell ref="ZN105"/>
    <mergeCell ref="ZO105"/>
    <mergeCell ref="ZP105"/>
    <mergeCell ref="ZG105"/>
    <mergeCell ref="ZH105"/>
    <mergeCell ref="ZI105"/>
    <mergeCell ref="ZJ105"/>
    <mergeCell ref="ZK105"/>
    <mergeCell ref="ZB105"/>
    <mergeCell ref="ZC105"/>
    <mergeCell ref="ZD105"/>
    <mergeCell ref="ZE105"/>
    <mergeCell ref="ZF105"/>
    <mergeCell ref="YW105"/>
    <mergeCell ref="YX105"/>
    <mergeCell ref="YY105"/>
    <mergeCell ref="YZ105"/>
    <mergeCell ref="ZA105"/>
    <mergeCell ref="YR105"/>
    <mergeCell ref="YS105"/>
    <mergeCell ref="YT105"/>
    <mergeCell ref="YU105"/>
    <mergeCell ref="YV105"/>
    <mergeCell ref="YM105"/>
    <mergeCell ref="YN105"/>
    <mergeCell ref="YO105"/>
    <mergeCell ref="YP105"/>
    <mergeCell ref="YQ105"/>
    <mergeCell ref="YH105"/>
    <mergeCell ref="YI105"/>
    <mergeCell ref="YJ105"/>
    <mergeCell ref="YK105"/>
    <mergeCell ref="YL105"/>
    <mergeCell ref="YC105"/>
    <mergeCell ref="YD105"/>
    <mergeCell ref="YE105"/>
    <mergeCell ref="YF105"/>
    <mergeCell ref="YG105"/>
    <mergeCell ref="XX105"/>
    <mergeCell ref="XY105"/>
    <mergeCell ref="XZ105"/>
    <mergeCell ref="YA105"/>
    <mergeCell ref="YB105"/>
    <mergeCell ref="XS105"/>
    <mergeCell ref="XT105"/>
    <mergeCell ref="XU105"/>
    <mergeCell ref="XV105"/>
    <mergeCell ref="XW105"/>
    <mergeCell ref="XN105"/>
    <mergeCell ref="XO105"/>
    <mergeCell ref="XP105"/>
    <mergeCell ref="XQ105"/>
    <mergeCell ref="XR105"/>
    <mergeCell ref="XI105"/>
    <mergeCell ref="XJ105"/>
    <mergeCell ref="XK105"/>
    <mergeCell ref="XL105"/>
    <mergeCell ref="XM105"/>
    <mergeCell ref="XD105"/>
    <mergeCell ref="XE105"/>
    <mergeCell ref="XF105"/>
    <mergeCell ref="XG105"/>
    <mergeCell ref="XH105"/>
    <mergeCell ref="WY105"/>
    <mergeCell ref="WZ105"/>
    <mergeCell ref="XA105"/>
    <mergeCell ref="XB105"/>
    <mergeCell ref="XC105"/>
    <mergeCell ref="WT105"/>
    <mergeCell ref="WU105"/>
    <mergeCell ref="WV105"/>
    <mergeCell ref="WW105"/>
    <mergeCell ref="WX105"/>
    <mergeCell ref="WO105"/>
    <mergeCell ref="WP105"/>
    <mergeCell ref="WQ105"/>
    <mergeCell ref="WR105"/>
    <mergeCell ref="WS105"/>
    <mergeCell ref="WJ105"/>
    <mergeCell ref="WK105"/>
    <mergeCell ref="WL105"/>
    <mergeCell ref="WM105"/>
    <mergeCell ref="WN105"/>
    <mergeCell ref="WE105"/>
    <mergeCell ref="WF105"/>
    <mergeCell ref="WG105"/>
    <mergeCell ref="WH105"/>
    <mergeCell ref="WI105"/>
    <mergeCell ref="VZ105"/>
    <mergeCell ref="WA105"/>
    <mergeCell ref="WB105"/>
    <mergeCell ref="WC105"/>
    <mergeCell ref="WD105"/>
    <mergeCell ref="VU105"/>
    <mergeCell ref="VV105"/>
    <mergeCell ref="VW105"/>
    <mergeCell ref="VX105"/>
    <mergeCell ref="VY105"/>
    <mergeCell ref="VP105"/>
    <mergeCell ref="VQ105"/>
    <mergeCell ref="VR105"/>
    <mergeCell ref="VS105"/>
    <mergeCell ref="VT105"/>
    <mergeCell ref="VK105"/>
    <mergeCell ref="VL105"/>
    <mergeCell ref="VM105"/>
    <mergeCell ref="VN105"/>
    <mergeCell ref="VO105"/>
    <mergeCell ref="VF105"/>
    <mergeCell ref="VG105"/>
    <mergeCell ref="VH105"/>
    <mergeCell ref="VI105"/>
    <mergeCell ref="VJ105"/>
    <mergeCell ref="VA105"/>
    <mergeCell ref="VB105"/>
    <mergeCell ref="VC105"/>
    <mergeCell ref="VD105"/>
    <mergeCell ref="VE105"/>
    <mergeCell ref="UV105"/>
    <mergeCell ref="UW105"/>
    <mergeCell ref="UX105"/>
    <mergeCell ref="UY105"/>
    <mergeCell ref="UZ105"/>
    <mergeCell ref="UQ105"/>
    <mergeCell ref="UR105"/>
    <mergeCell ref="US105"/>
    <mergeCell ref="UT105"/>
    <mergeCell ref="UU105"/>
    <mergeCell ref="UL105"/>
    <mergeCell ref="UM105"/>
    <mergeCell ref="UN105"/>
    <mergeCell ref="UO105"/>
    <mergeCell ref="UP105"/>
    <mergeCell ref="UG105"/>
    <mergeCell ref="UH105"/>
    <mergeCell ref="UI105"/>
    <mergeCell ref="UJ105"/>
    <mergeCell ref="UK105"/>
    <mergeCell ref="UB105"/>
    <mergeCell ref="UC105"/>
    <mergeCell ref="UD105"/>
    <mergeCell ref="UE105"/>
    <mergeCell ref="UF105"/>
    <mergeCell ref="TW105"/>
    <mergeCell ref="TX105"/>
    <mergeCell ref="TY105"/>
    <mergeCell ref="TZ105"/>
    <mergeCell ref="UA105"/>
    <mergeCell ref="TR105"/>
    <mergeCell ref="TS105"/>
    <mergeCell ref="TT105"/>
    <mergeCell ref="TU105"/>
    <mergeCell ref="TV105"/>
    <mergeCell ref="TM105"/>
    <mergeCell ref="TN105"/>
    <mergeCell ref="TO105"/>
    <mergeCell ref="TP105"/>
    <mergeCell ref="TQ105"/>
    <mergeCell ref="TH105"/>
    <mergeCell ref="TI105"/>
    <mergeCell ref="TJ105"/>
    <mergeCell ref="TK105"/>
    <mergeCell ref="TL105"/>
    <mergeCell ref="TC105"/>
    <mergeCell ref="TD105"/>
    <mergeCell ref="TE105"/>
    <mergeCell ref="TF105"/>
    <mergeCell ref="TG105"/>
    <mergeCell ref="SX105"/>
    <mergeCell ref="SY105"/>
    <mergeCell ref="SZ105"/>
    <mergeCell ref="TA105"/>
    <mergeCell ref="TB105"/>
    <mergeCell ref="SS105"/>
    <mergeCell ref="ST105"/>
    <mergeCell ref="SU105"/>
    <mergeCell ref="SV105"/>
    <mergeCell ref="SW105"/>
    <mergeCell ref="SN105"/>
    <mergeCell ref="SO105"/>
    <mergeCell ref="SP105"/>
    <mergeCell ref="SQ105"/>
    <mergeCell ref="SR105"/>
    <mergeCell ref="SI105"/>
    <mergeCell ref="SJ105"/>
    <mergeCell ref="SK105"/>
    <mergeCell ref="SL105"/>
    <mergeCell ref="SM105"/>
    <mergeCell ref="SD105"/>
    <mergeCell ref="SE105"/>
    <mergeCell ref="SF105"/>
    <mergeCell ref="SG105"/>
    <mergeCell ref="SH105"/>
    <mergeCell ref="RY105"/>
    <mergeCell ref="RZ105"/>
    <mergeCell ref="SA105"/>
    <mergeCell ref="SB105"/>
    <mergeCell ref="SC105"/>
    <mergeCell ref="RT105"/>
    <mergeCell ref="RU105"/>
    <mergeCell ref="RV105"/>
    <mergeCell ref="RW105"/>
    <mergeCell ref="RX105"/>
    <mergeCell ref="RO105"/>
    <mergeCell ref="RP105"/>
    <mergeCell ref="RQ105"/>
    <mergeCell ref="RR105"/>
    <mergeCell ref="RS105"/>
    <mergeCell ref="RJ105"/>
    <mergeCell ref="RK105"/>
    <mergeCell ref="RL105"/>
    <mergeCell ref="RM105"/>
    <mergeCell ref="RN105"/>
    <mergeCell ref="RE105"/>
    <mergeCell ref="RF105"/>
    <mergeCell ref="RG105"/>
    <mergeCell ref="RH105"/>
    <mergeCell ref="RI105"/>
    <mergeCell ref="QZ105"/>
    <mergeCell ref="RA105"/>
    <mergeCell ref="RB105"/>
    <mergeCell ref="RC105"/>
    <mergeCell ref="RD105"/>
    <mergeCell ref="QU105"/>
    <mergeCell ref="QV105"/>
    <mergeCell ref="QW105"/>
    <mergeCell ref="QX105"/>
    <mergeCell ref="QY105"/>
    <mergeCell ref="QP105"/>
    <mergeCell ref="QQ105"/>
    <mergeCell ref="QR105"/>
    <mergeCell ref="QS105"/>
    <mergeCell ref="QT105"/>
    <mergeCell ref="QK105"/>
    <mergeCell ref="QL105"/>
    <mergeCell ref="QM105"/>
    <mergeCell ref="QN105"/>
    <mergeCell ref="QO105"/>
    <mergeCell ref="QF105"/>
    <mergeCell ref="QG105"/>
    <mergeCell ref="QH105"/>
    <mergeCell ref="QI105"/>
    <mergeCell ref="QJ105"/>
    <mergeCell ref="QA105"/>
    <mergeCell ref="QB105"/>
    <mergeCell ref="QC105"/>
    <mergeCell ref="QD105"/>
    <mergeCell ref="QE105"/>
    <mergeCell ref="PV105"/>
    <mergeCell ref="PW105"/>
    <mergeCell ref="PX105"/>
    <mergeCell ref="PY105"/>
    <mergeCell ref="PZ105"/>
    <mergeCell ref="PQ105"/>
    <mergeCell ref="PR105"/>
    <mergeCell ref="PS105"/>
    <mergeCell ref="PT105"/>
    <mergeCell ref="PU105"/>
    <mergeCell ref="PL105"/>
    <mergeCell ref="PM105"/>
    <mergeCell ref="PN105"/>
    <mergeCell ref="PO105"/>
    <mergeCell ref="PP105"/>
    <mergeCell ref="PG105"/>
    <mergeCell ref="PH105"/>
    <mergeCell ref="PI105"/>
    <mergeCell ref="PJ105"/>
    <mergeCell ref="PK105"/>
    <mergeCell ref="PB105"/>
    <mergeCell ref="PC105"/>
    <mergeCell ref="PD105"/>
    <mergeCell ref="PE105"/>
    <mergeCell ref="PF105"/>
    <mergeCell ref="OW105"/>
    <mergeCell ref="OX105"/>
    <mergeCell ref="OY105"/>
    <mergeCell ref="OZ105"/>
    <mergeCell ref="PA105"/>
    <mergeCell ref="OR105"/>
    <mergeCell ref="OS105"/>
    <mergeCell ref="OT105"/>
    <mergeCell ref="OU105"/>
    <mergeCell ref="OV105"/>
    <mergeCell ref="OM105"/>
    <mergeCell ref="ON105"/>
    <mergeCell ref="OO105"/>
    <mergeCell ref="OP105"/>
    <mergeCell ref="OQ105"/>
    <mergeCell ref="OH105"/>
    <mergeCell ref="OI105"/>
    <mergeCell ref="OJ105"/>
    <mergeCell ref="OK105"/>
    <mergeCell ref="OL105"/>
    <mergeCell ref="OC105"/>
    <mergeCell ref="OD105"/>
    <mergeCell ref="OE105"/>
    <mergeCell ref="OF105"/>
    <mergeCell ref="OG105"/>
    <mergeCell ref="NX105"/>
    <mergeCell ref="NY105"/>
    <mergeCell ref="NZ105"/>
    <mergeCell ref="OA105"/>
    <mergeCell ref="OB105"/>
    <mergeCell ref="NS105"/>
    <mergeCell ref="NT105"/>
    <mergeCell ref="NU105"/>
    <mergeCell ref="NV105"/>
    <mergeCell ref="NW105"/>
    <mergeCell ref="NN105"/>
    <mergeCell ref="NO105"/>
    <mergeCell ref="NP105"/>
    <mergeCell ref="NQ105"/>
    <mergeCell ref="NR105"/>
    <mergeCell ref="NI105"/>
    <mergeCell ref="NJ105"/>
    <mergeCell ref="NK105"/>
    <mergeCell ref="NL105"/>
    <mergeCell ref="NM105"/>
    <mergeCell ref="ND105"/>
    <mergeCell ref="NE105"/>
    <mergeCell ref="NF105"/>
    <mergeCell ref="NG105"/>
    <mergeCell ref="NH105"/>
    <mergeCell ref="MY105"/>
    <mergeCell ref="MZ105"/>
    <mergeCell ref="NA105"/>
    <mergeCell ref="NB105"/>
    <mergeCell ref="NC105"/>
    <mergeCell ref="MT105"/>
    <mergeCell ref="MU105"/>
    <mergeCell ref="MV105"/>
    <mergeCell ref="MW105"/>
    <mergeCell ref="MX105"/>
    <mergeCell ref="MO105"/>
    <mergeCell ref="MP105"/>
    <mergeCell ref="MQ105"/>
    <mergeCell ref="MR105"/>
    <mergeCell ref="MS105"/>
    <mergeCell ref="MJ105"/>
    <mergeCell ref="MK105"/>
    <mergeCell ref="ML105"/>
    <mergeCell ref="MM105"/>
    <mergeCell ref="MN105"/>
    <mergeCell ref="ME105"/>
    <mergeCell ref="MF105"/>
    <mergeCell ref="MG105"/>
    <mergeCell ref="MH105"/>
    <mergeCell ref="MI105"/>
    <mergeCell ref="LZ105"/>
    <mergeCell ref="MA105"/>
    <mergeCell ref="MB105"/>
    <mergeCell ref="MC105"/>
    <mergeCell ref="MD105"/>
    <mergeCell ref="LU105"/>
    <mergeCell ref="LV105"/>
    <mergeCell ref="LW105"/>
    <mergeCell ref="LX105"/>
    <mergeCell ref="LY105"/>
    <mergeCell ref="LP105"/>
    <mergeCell ref="LQ105"/>
    <mergeCell ref="LR105"/>
    <mergeCell ref="LS105"/>
    <mergeCell ref="LT105"/>
    <mergeCell ref="LK105"/>
    <mergeCell ref="LL105"/>
    <mergeCell ref="LM105"/>
    <mergeCell ref="LN105"/>
    <mergeCell ref="LO105"/>
    <mergeCell ref="LF105"/>
    <mergeCell ref="LG105"/>
    <mergeCell ref="LH105"/>
    <mergeCell ref="LI105"/>
    <mergeCell ref="LJ105"/>
    <mergeCell ref="LA105"/>
    <mergeCell ref="LB105"/>
    <mergeCell ref="LC105"/>
    <mergeCell ref="LD105"/>
    <mergeCell ref="LE105"/>
    <mergeCell ref="KV105"/>
    <mergeCell ref="KW105"/>
    <mergeCell ref="KX105"/>
    <mergeCell ref="KY105"/>
    <mergeCell ref="KZ105"/>
    <mergeCell ref="KQ105"/>
    <mergeCell ref="KR105"/>
    <mergeCell ref="KS105"/>
    <mergeCell ref="KT105"/>
    <mergeCell ref="KU105"/>
    <mergeCell ref="KL105"/>
    <mergeCell ref="KM105"/>
    <mergeCell ref="KN105"/>
    <mergeCell ref="KO105"/>
    <mergeCell ref="KP105"/>
    <mergeCell ref="KG105"/>
    <mergeCell ref="KH105"/>
    <mergeCell ref="KI105"/>
    <mergeCell ref="KJ105"/>
    <mergeCell ref="KK105"/>
    <mergeCell ref="KB105"/>
    <mergeCell ref="KC105"/>
    <mergeCell ref="KD105"/>
    <mergeCell ref="KE105"/>
    <mergeCell ref="KF105"/>
    <mergeCell ref="JW105"/>
    <mergeCell ref="JX105"/>
    <mergeCell ref="JY105"/>
    <mergeCell ref="JZ105"/>
    <mergeCell ref="KA105"/>
    <mergeCell ref="JR105"/>
    <mergeCell ref="JS105"/>
    <mergeCell ref="JT105"/>
    <mergeCell ref="JU105"/>
    <mergeCell ref="JV105"/>
    <mergeCell ref="JM105"/>
    <mergeCell ref="JN105"/>
    <mergeCell ref="JO105"/>
    <mergeCell ref="JP105"/>
    <mergeCell ref="JQ105"/>
    <mergeCell ref="JH105"/>
    <mergeCell ref="JI105"/>
    <mergeCell ref="JJ105"/>
    <mergeCell ref="JK105"/>
    <mergeCell ref="JL105"/>
    <mergeCell ref="JC105"/>
    <mergeCell ref="JD105"/>
    <mergeCell ref="JE105"/>
    <mergeCell ref="JF105"/>
    <mergeCell ref="JG105"/>
    <mergeCell ref="IX105"/>
    <mergeCell ref="IY105"/>
    <mergeCell ref="IZ105"/>
    <mergeCell ref="JA105"/>
    <mergeCell ref="JB105"/>
    <mergeCell ref="IS105"/>
    <mergeCell ref="IT105"/>
    <mergeCell ref="IU105"/>
    <mergeCell ref="IV105"/>
    <mergeCell ref="IW105"/>
    <mergeCell ref="IN105"/>
    <mergeCell ref="IO105"/>
    <mergeCell ref="IP105"/>
    <mergeCell ref="IQ105"/>
    <mergeCell ref="IR105"/>
    <mergeCell ref="II105"/>
    <mergeCell ref="IJ105"/>
    <mergeCell ref="IK105"/>
    <mergeCell ref="IL105"/>
    <mergeCell ref="IM105"/>
    <mergeCell ref="ID105"/>
    <mergeCell ref="IE105"/>
    <mergeCell ref="IF105"/>
    <mergeCell ref="IG105"/>
    <mergeCell ref="IH105"/>
    <mergeCell ref="HY105"/>
    <mergeCell ref="HZ105"/>
    <mergeCell ref="IA105"/>
    <mergeCell ref="IB105"/>
    <mergeCell ref="IC105"/>
    <mergeCell ref="HT105"/>
    <mergeCell ref="HU105"/>
    <mergeCell ref="HV105"/>
    <mergeCell ref="HW105"/>
    <mergeCell ref="HX105"/>
    <mergeCell ref="HO105"/>
    <mergeCell ref="HP105"/>
    <mergeCell ref="HQ105"/>
    <mergeCell ref="HR105"/>
    <mergeCell ref="HS105"/>
    <mergeCell ref="HJ105"/>
    <mergeCell ref="HK105"/>
    <mergeCell ref="HL105"/>
    <mergeCell ref="HM105"/>
    <mergeCell ref="HN105"/>
    <mergeCell ref="HE105"/>
    <mergeCell ref="HF105"/>
    <mergeCell ref="HG105"/>
    <mergeCell ref="HH105"/>
    <mergeCell ref="HI105"/>
    <mergeCell ref="GZ105"/>
    <mergeCell ref="HA105"/>
    <mergeCell ref="HB105"/>
    <mergeCell ref="HC105"/>
    <mergeCell ref="HD105"/>
    <mergeCell ref="GU105"/>
    <mergeCell ref="GV105"/>
    <mergeCell ref="GW105"/>
    <mergeCell ref="GX105"/>
    <mergeCell ref="GY105"/>
    <mergeCell ref="GP105"/>
    <mergeCell ref="GQ105"/>
    <mergeCell ref="GR105"/>
    <mergeCell ref="GS105"/>
    <mergeCell ref="GT105"/>
    <mergeCell ref="GK105"/>
    <mergeCell ref="GL105"/>
    <mergeCell ref="GM105"/>
    <mergeCell ref="GN105"/>
    <mergeCell ref="GO105"/>
    <mergeCell ref="GF105"/>
    <mergeCell ref="GG105"/>
    <mergeCell ref="GH105"/>
    <mergeCell ref="GI105"/>
    <mergeCell ref="GJ105"/>
    <mergeCell ref="GA105"/>
    <mergeCell ref="GB105"/>
    <mergeCell ref="GC105"/>
    <mergeCell ref="GD105"/>
    <mergeCell ref="GE105"/>
    <mergeCell ref="FV105"/>
    <mergeCell ref="FW105"/>
    <mergeCell ref="FX105"/>
    <mergeCell ref="FY105"/>
    <mergeCell ref="FZ105"/>
    <mergeCell ref="FQ105"/>
    <mergeCell ref="FR105"/>
    <mergeCell ref="FS105"/>
    <mergeCell ref="FT105"/>
    <mergeCell ref="FU105"/>
    <mergeCell ref="FL105"/>
    <mergeCell ref="FM105"/>
    <mergeCell ref="FN105"/>
    <mergeCell ref="FO105"/>
    <mergeCell ref="FP105"/>
    <mergeCell ref="FG105"/>
    <mergeCell ref="FH105"/>
    <mergeCell ref="FI105"/>
    <mergeCell ref="FJ105"/>
    <mergeCell ref="FK105"/>
    <mergeCell ref="FB105"/>
    <mergeCell ref="FC105"/>
    <mergeCell ref="FD105"/>
    <mergeCell ref="FE105"/>
    <mergeCell ref="FF105"/>
    <mergeCell ref="EW105"/>
    <mergeCell ref="EX105"/>
    <mergeCell ref="EY105"/>
    <mergeCell ref="EZ105"/>
    <mergeCell ref="FA105"/>
    <mergeCell ref="ER105"/>
    <mergeCell ref="ES105"/>
    <mergeCell ref="ET105"/>
    <mergeCell ref="EU105"/>
    <mergeCell ref="EV105"/>
    <mergeCell ref="EM105"/>
    <mergeCell ref="EN105"/>
    <mergeCell ref="EO105"/>
    <mergeCell ref="EP105"/>
    <mergeCell ref="EQ105"/>
    <mergeCell ref="EH105"/>
    <mergeCell ref="EI105"/>
    <mergeCell ref="EJ105"/>
    <mergeCell ref="EK105"/>
    <mergeCell ref="EL105"/>
    <mergeCell ref="EC105"/>
    <mergeCell ref="ED105"/>
    <mergeCell ref="EE105"/>
    <mergeCell ref="EF105"/>
    <mergeCell ref="EG105"/>
    <mergeCell ref="DX105"/>
    <mergeCell ref="DY105"/>
    <mergeCell ref="DZ105"/>
    <mergeCell ref="EA105"/>
    <mergeCell ref="EB105"/>
    <mergeCell ref="DS105"/>
    <mergeCell ref="DT105"/>
    <mergeCell ref="DU105"/>
    <mergeCell ref="DV105"/>
    <mergeCell ref="DW105"/>
    <mergeCell ref="DN105"/>
    <mergeCell ref="DO105"/>
    <mergeCell ref="DP105"/>
    <mergeCell ref="DQ105"/>
    <mergeCell ref="DR105"/>
    <mergeCell ref="DI105"/>
    <mergeCell ref="DJ105"/>
    <mergeCell ref="DK105"/>
    <mergeCell ref="DL105"/>
    <mergeCell ref="DM105"/>
    <mergeCell ref="DD105"/>
    <mergeCell ref="DE105"/>
    <mergeCell ref="DF105"/>
    <mergeCell ref="DG105"/>
    <mergeCell ref="DH105"/>
    <mergeCell ref="CY105"/>
    <mergeCell ref="CZ105"/>
    <mergeCell ref="DA105"/>
    <mergeCell ref="DB105"/>
    <mergeCell ref="DC105"/>
    <mergeCell ref="CT105"/>
    <mergeCell ref="CU105"/>
    <mergeCell ref="CV105"/>
    <mergeCell ref="CW105"/>
    <mergeCell ref="CX105"/>
    <mergeCell ref="CO105"/>
    <mergeCell ref="CP105"/>
    <mergeCell ref="CQ105"/>
    <mergeCell ref="CR105"/>
    <mergeCell ref="CS105"/>
    <mergeCell ref="CJ105"/>
    <mergeCell ref="CK105"/>
    <mergeCell ref="CL105"/>
    <mergeCell ref="CM105"/>
    <mergeCell ref="CN105"/>
    <mergeCell ref="CE105"/>
    <mergeCell ref="CF105"/>
    <mergeCell ref="CG105"/>
    <mergeCell ref="CH105"/>
    <mergeCell ref="CI105"/>
    <mergeCell ref="BZ105"/>
    <mergeCell ref="CA105"/>
    <mergeCell ref="CB105"/>
    <mergeCell ref="CC105"/>
    <mergeCell ref="CD105"/>
    <mergeCell ref="BU105"/>
    <mergeCell ref="BV105"/>
    <mergeCell ref="BW105"/>
    <mergeCell ref="BX105"/>
    <mergeCell ref="BY105"/>
    <mergeCell ref="BP105"/>
    <mergeCell ref="BQ105"/>
    <mergeCell ref="BR105"/>
    <mergeCell ref="BS105"/>
    <mergeCell ref="BT105"/>
    <mergeCell ref="BK105"/>
    <mergeCell ref="BL105"/>
    <mergeCell ref="BM105"/>
    <mergeCell ref="BN105"/>
    <mergeCell ref="BO105"/>
    <mergeCell ref="BF105"/>
    <mergeCell ref="BG105"/>
    <mergeCell ref="BH105"/>
    <mergeCell ref="BI105"/>
    <mergeCell ref="BJ105"/>
    <mergeCell ref="BA105"/>
    <mergeCell ref="BB105"/>
    <mergeCell ref="BC105"/>
    <mergeCell ref="BD105"/>
    <mergeCell ref="BE105"/>
    <mergeCell ref="AV105"/>
    <mergeCell ref="AW105"/>
    <mergeCell ref="AX105"/>
    <mergeCell ref="AY105"/>
    <mergeCell ref="AZ105"/>
    <mergeCell ref="AQ105"/>
    <mergeCell ref="AR105"/>
    <mergeCell ref="AS105"/>
    <mergeCell ref="AT105"/>
    <mergeCell ref="AU105"/>
    <mergeCell ref="AL105"/>
    <mergeCell ref="AM105"/>
    <mergeCell ref="AN105"/>
    <mergeCell ref="AO105"/>
    <mergeCell ref="AP105"/>
    <mergeCell ref="AG105"/>
    <mergeCell ref="AH105"/>
    <mergeCell ref="AI105"/>
    <mergeCell ref="AJ105"/>
    <mergeCell ref="AK105"/>
    <mergeCell ref="AB105"/>
    <mergeCell ref="AC105"/>
    <mergeCell ref="AD105"/>
    <mergeCell ref="AE105"/>
    <mergeCell ref="AF105"/>
    <mergeCell ref="X105"/>
    <mergeCell ref="Y105"/>
    <mergeCell ref="Z105"/>
    <mergeCell ref="AA105"/>
    <mergeCell ref="A6:G6"/>
    <mergeCell ref="A72:H72"/>
    <mergeCell ref="A73:I73"/>
    <mergeCell ref="A80:H80"/>
    <mergeCell ref="A81:I81"/>
    <mergeCell ref="A1:I1"/>
    <mergeCell ref="A2:I2"/>
    <mergeCell ref="A3:I3"/>
    <mergeCell ref="A4:I4"/>
    <mergeCell ref="A5:I5"/>
    <mergeCell ref="A30:I30"/>
    <mergeCell ref="A7:E7"/>
    <mergeCell ref="F7:I7"/>
    <mergeCell ref="A8:E8"/>
    <mergeCell ref="A9:E9"/>
    <mergeCell ref="A10:E10"/>
    <mergeCell ref="F10:H10"/>
    <mergeCell ref="A14:H14"/>
    <mergeCell ref="G16:I16"/>
    <mergeCell ref="A21:H21"/>
    <mergeCell ref="A22:I22"/>
    <mergeCell ref="A29:H29"/>
    <mergeCell ref="C115:D115"/>
    <mergeCell ref="E115:I115"/>
    <mergeCell ref="A88:H88"/>
    <mergeCell ref="A112:H112"/>
    <mergeCell ref="A89:I89"/>
    <mergeCell ref="A64:I64"/>
    <mergeCell ref="C113:D113"/>
    <mergeCell ref="E113:I113"/>
    <mergeCell ref="C114:D114"/>
    <mergeCell ref="E114:I114"/>
    <mergeCell ref="A34:H34"/>
    <mergeCell ref="A35:I35"/>
    <mergeCell ref="A41:H41"/>
    <mergeCell ref="A42:I42"/>
    <mergeCell ref="A63:H63"/>
    <mergeCell ref="W105"/>
    <mergeCell ref="A104:I104"/>
    <mergeCell ref="A110:H110"/>
    <mergeCell ref="A95:I95"/>
    <mergeCell ref="U105"/>
    <mergeCell ref="V105"/>
    <mergeCell ref="A93:H93"/>
    <mergeCell ref="A103:H103"/>
    <mergeCell ref="A94:I94"/>
  </mergeCells>
  <printOptions horizontalCentered="1"/>
  <pageMargins left="0.51181102362204722" right="0.51181102362204722" top="0.78740157480314965" bottom="0.78740157480314965" header="0.31496062992125984" footer="0.31496062992125984"/>
  <pageSetup paperSize="9" scale="5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17"/>
  <sheetViews>
    <sheetView view="pageBreakPreview" zoomScaleNormal="85" zoomScaleSheetLayoutView="100" workbookViewId="0">
      <selection activeCell="F26" sqref="F26"/>
    </sheetView>
  </sheetViews>
  <sheetFormatPr defaultRowHeight="12.75"/>
  <cols>
    <col min="1" max="1" width="6.6640625" customWidth="1"/>
    <col min="2" max="2" width="21.33203125" customWidth="1"/>
    <col min="3" max="3" width="62.6640625" customWidth="1"/>
    <col min="4" max="4" width="12.5" customWidth="1"/>
    <col min="5" max="5" width="19.33203125" bestFit="1" customWidth="1"/>
    <col min="6" max="8" width="27.1640625" bestFit="1" customWidth="1"/>
    <col min="9" max="9" width="21.83203125" customWidth="1"/>
  </cols>
  <sheetData>
    <row r="4" spans="1:9" ht="18.75">
      <c r="A4" s="324" t="s">
        <v>350</v>
      </c>
      <c r="B4" s="325"/>
      <c r="C4" s="325"/>
      <c r="D4" s="325"/>
      <c r="E4" s="325"/>
      <c r="F4" s="325"/>
      <c r="G4" s="325"/>
      <c r="H4" s="325"/>
      <c r="I4" s="326"/>
    </row>
    <row r="5" spans="1:9" s="190" customFormat="1" ht="18.75">
      <c r="A5" s="327" t="s">
        <v>346</v>
      </c>
      <c r="B5" s="327" t="s">
        <v>347</v>
      </c>
      <c r="C5" s="327" t="s">
        <v>181</v>
      </c>
      <c r="D5" s="327" t="s">
        <v>182</v>
      </c>
      <c r="E5" s="327" t="s">
        <v>183</v>
      </c>
      <c r="F5" s="325" t="s">
        <v>381</v>
      </c>
      <c r="G5" s="325"/>
      <c r="H5" s="325"/>
      <c r="I5" s="326"/>
    </row>
    <row r="6" spans="1:9" s="190" customFormat="1" ht="27" customHeight="1">
      <c r="A6" s="327"/>
      <c r="B6" s="327"/>
      <c r="C6" s="327"/>
      <c r="D6" s="327"/>
      <c r="E6" s="327"/>
      <c r="F6" s="275" t="s">
        <v>419</v>
      </c>
      <c r="G6" s="208" t="s">
        <v>417</v>
      </c>
      <c r="H6" s="208" t="s">
        <v>418</v>
      </c>
      <c r="I6" s="209" t="s">
        <v>14</v>
      </c>
    </row>
    <row r="7" spans="1:9">
      <c r="A7" s="327"/>
      <c r="B7" s="327"/>
      <c r="C7" s="327"/>
      <c r="D7" s="327"/>
      <c r="E7" s="327"/>
      <c r="F7" s="207" t="s">
        <v>58</v>
      </c>
      <c r="G7" s="206" t="s">
        <v>348</v>
      </c>
      <c r="H7" s="206" t="s">
        <v>349</v>
      </c>
      <c r="I7" s="199" t="s">
        <v>4</v>
      </c>
    </row>
    <row r="8" spans="1:9" s="269" customFormat="1" ht="15.75">
      <c r="A8" s="270"/>
      <c r="B8" s="286"/>
      <c r="C8" s="286"/>
      <c r="D8" s="286"/>
      <c r="E8" s="286"/>
      <c r="F8" s="287"/>
      <c r="G8" s="288"/>
      <c r="H8" s="288"/>
      <c r="I8" s="289"/>
    </row>
    <row r="9" spans="1:9" ht="42.75">
      <c r="A9" s="185" t="s">
        <v>17</v>
      </c>
      <c r="B9" s="186" t="s">
        <v>338</v>
      </c>
      <c r="C9" s="187" t="s">
        <v>342</v>
      </c>
      <c r="D9" s="118" t="s">
        <v>3</v>
      </c>
      <c r="E9" s="118">
        <v>1</v>
      </c>
      <c r="F9" s="210">
        <v>1349</v>
      </c>
      <c r="G9" s="172">
        <v>2430</v>
      </c>
      <c r="H9" s="175">
        <v>2250</v>
      </c>
      <c r="I9" s="175">
        <f>(F9+G9+H9)/3</f>
        <v>2009.6666666666667</v>
      </c>
    </row>
    <row r="10" spans="1:9" ht="42.75">
      <c r="A10" s="185" t="s">
        <v>27</v>
      </c>
      <c r="B10" s="118" t="s">
        <v>339</v>
      </c>
      <c r="C10" s="137" t="s">
        <v>345</v>
      </c>
      <c r="D10" s="118" t="s">
        <v>3</v>
      </c>
      <c r="E10" s="118">
        <v>1</v>
      </c>
      <c r="F10" s="179">
        <v>1399</v>
      </c>
      <c r="G10" s="172">
        <v>1850</v>
      </c>
      <c r="H10" s="175">
        <v>1620</v>
      </c>
      <c r="I10" s="175">
        <f t="shared" ref="I10:I12" si="0">(F10+G10+H10)/3</f>
        <v>1623</v>
      </c>
    </row>
    <row r="11" spans="1:9" ht="42.75">
      <c r="A11" s="185" t="s">
        <v>62</v>
      </c>
      <c r="B11" s="118" t="s">
        <v>340</v>
      </c>
      <c r="C11" s="137" t="s">
        <v>344</v>
      </c>
      <c r="D11" s="118" t="s">
        <v>3</v>
      </c>
      <c r="E11" s="118">
        <v>1</v>
      </c>
      <c r="F11" s="179">
        <v>1749</v>
      </c>
      <c r="G11" s="172">
        <v>2751</v>
      </c>
      <c r="H11" s="175">
        <v>2050</v>
      </c>
      <c r="I11" s="175">
        <f t="shared" si="0"/>
        <v>2183.3333333333335</v>
      </c>
    </row>
    <row r="12" spans="1:9" ht="47.25" customHeight="1">
      <c r="A12" s="185" t="s">
        <v>63</v>
      </c>
      <c r="B12" s="118" t="s">
        <v>341</v>
      </c>
      <c r="C12" s="137" t="s">
        <v>343</v>
      </c>
      <c r="D12" s="118" t="s">
        <v>3</v>
      </c>
      <c r="E12" s="118">
        <v>1</v>
      </c>
      <c r="F12" s="179">
        <v>9999</v>
      </c>
      <c r="G12" s="172">
        <v>15120</v>
      </c>
      <c r="H12" s="175">
        <v>11960</v>
      </c>
      <c r="I12" s="175">
        <f t="shared" si="0"/>
        <v>12359.666666666666</v>
      </c>
    </row>
    <row r="14" spans="1:9" ht="32.25" customHeight="1">
      <c r="C14" s="169"/>
      <c r="D14" s="169"/>
    </row>
    <row r="15" spans="1:9" ht="14.25">
      <c r="C15" s="302" t="s">
        <v>200</v>
      </c>
      <c r="D15" s="302"/>
    </row>
    <row r="16" spans="1:9" ht="14.25">
      <c r="C16" s="302" t="s">
        <v>202</v>
      </c>
      <c r="D16" s="302"/>
    </row>
    <row r="17" spans="3:4">
      <c r="C17" s="285"/>
      <c r="D17" s="285"/>
    </row>
  </sheetData>
  <mergeCells count="9">
    <mergeCell ref="C15:D15"/>
    <mergeCell ref="C16:D16"/>
    <mergeCell ref="A4:I4"/>
    <mergeCell ref="A5:A7"/>
    <mergeCell ref="B5:B7"/>
    <mergeCell ref="C5:C7"/>
    <mergeCell ref="D5:D7"/>
    <mergeCell ref="E5:E7"/>
    <mergeCell ref="F5:I5"/>
  </mergeCells>
  <printOptions horizontalCentered="1"/>
  <pageMargins left="0.51181102362204722" right="0.51181102362204722" top="0.78740157480314965" bottom="0.78740157480314965" header="0.31496062992125984" footer="0.31496062992125984"/>
  <pageSetup paperSize="9"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view="pageBreakPreview" topLeftCell="A8" zoomScale="115" zoomScaleNormal="115" zoomScaleSheetLayoutView="115" workbookViewId="0">
      <selection activeCell="L26" sqref="L26"/>
    </sheetView>
  </sheetViews>
  <sheetFormatPr defaultRowHeight="12.75"/>
  <cols>
    <col min="1" max="1" width="19.83203125" customWidth="1"/>
    <col min="8" max="8" width="6.1640625" customWidth="1"/>
    <col min="9" max="9" width="7.6640625" customWidth="1"/>
    <col min="10" max="10" width="11" customWidth="1"/>
  </cols>
  <sheetData>
    <row r="1" spans="1:10">
      <c r="A1" s="93"/>
      <c r="B1" s="93"/>
      <c r="C1" s="93"/>
      <c r="D1" s="93"/>
      <c r="E1" s="93"/>
      <c r="F1" s="93"/>
      <c r="G1" s="93"/>
      <c r="H1" s="93"/>
      <c r="I1" s="93"/>
      <c r="J1" s="93"/>
    </row>
    <row r="2" spans="1:10" ht="15.75">
      <c r="A2" s="375" t="s">
        <v>281</v>
      </c>
      <c r="B2" s="375"/>
      <c r="C2" s="375"/>
      <c r="D2" s="375"/>
      <c r="E2" s="375"/>
      <c r="F2" s="375"/>
      <c r="G2" s="375"/>
      <c r="H2" s="375"/>
      <c r="I2" s="375"/>
      <c r="J2" s="375"/>
    </row>
    <row r="3" spans="1:10">
      <c r="A3" s="93"/>
      <c r="B3" s="93"/>
      <c r="C3" s="93"/>
      <c r="D3" s="93"/>
      <c r="E3" s="93"/>
      <c r="F3" s="93"/>
      <c r="G3" s="93"/>
      <c r="H3" s="93"/>
      <c r="I3" s="93"/>
      <c r="J3" s="93"/>
    </row>
    <row r="4" spans="1:10" ht="19.5">
      <c r="A4" s="376" t="s">
        <v>282</v>
      </c>
      <c r="B4" s="377"/>
      <c r="C4" s="377"/>
      <c r="D4" s="377"/>
      <c r="E4" s="377"/>
      <c r="F4" s="377"/>
      <c r="G4" s="377"/>
      <c r="H4" s="377"/>
      <c r="I4" s="377"/>
      <c r="J4" s="378"/>
    </row>
    <row r="5" spans="1:10">
      <c r="A5" s="379" t="s">
        <v>283</v>
      </c>
      <c r="B5" s="379" t="s">
        <v>284</v>
      </c>
      <c r="C5" s="379" t="s">
        <v>285</v>
      </c>
      <c r="D5" s="379"/>
      <c r="E5" s="379"/>
      <c r="F5" s="379"/>
      <c r="G5" s="379"/>
      <c r="H5" s="379"/>
      <c r="I5" s="379"/>
      <c r="J5" s="379" t="s">
        <v>286</v>
      </c>
    </row>
    <row r="6" spans="1:10">
      <c r="A6" s="379"/>
      <c r="B6" s="379"/>
      <c r="C6" s="380" t="s">
        <v>287</v>
      </c>
      <c r="D6" s="381"/>
      <c r="E6" s="381"/>
      <c r="F6" s="381"/>
      <c r="G6" s="381" t="s">
        <v>288</v>
      </c>
      <c r="H6" s="381"/>
      <c r="I6" s="382"/>
      <c r="J6" s="379"/>
    </row>
    <row r="7" spans="1:10" ht="33.75">
      <c r="A7" s="379"/>
      <c r="B7" s="379"/>
      <c r="C7" s="148">
        <v>0.02</v>
      </c>
      <c r="D7" s="148">
        <v>0.03</v>
      </c>
      <c r="E7" s="148">
        <v>0.04</v>
      </c>
      <c r="F7" s="148">
        <v>0.05</v>
      </c>
      <c r="G7" s="149" t="s">
        <v>289</v>
      </c>
      <c r="H7" s="380" t="s">
        <v>290</v>
      </c>
      <c r="I7" s="382"/>
      <c r="J7" s="379"/>
    </row>
    <row r="8" spans="1:10">
      <c r="A8" s="150" t="s">
        <v>291</v>
      </c>
      <c r="B8" s="151" t="s">
        <v>292</v>
      </c>
      <c r="C8" s="152">
        <v>1</v>
      </c>
      <c r="D8" s="152">
        <v>1</v>
      </c>
      <c r="E8" s="152">
        <v>1</v>
      </c>
      <c r="F8" s="152">
        <v>1</v>
      </c>
      <c r="G8" s="152">
        <v>1</v>
      </c>
      <c r="H8" s="365">
        <v>1</v>
      </c>
      <c r="I8" s="366"/>
      <c r="J8" s="153"/>
    </row>
    <row r="9" spans="1:10" ht="22.5">
      <c r="A9" s="150" t="s">
        <v>293</v>
      </c>
      <c r="B9" s="151" t="s">
        <v>294</v>
      </c>
      <c r="C9" s="154">
        <v>5.5E-2</v>
      </c>
      <c r="D9" s="154">
        <v>5.5E-2</v>
      </c>
      <c r="E9" s="154">
        <v>5.5E-2</v>
      </c>
      <c r="F9" s="154">
        <v>5.5E-2</v>
      </c>
      <c r="G9" s="154">
        <v>3.4199999999999994E-2</v>
      </c>
      <c r="H9" s="367">
        <v>0.04</v>
      </c>
      <c r="I9" s="368"/>
      <c r="J9" s="153" t="s">
        <v>292</v>
      </c>
    </row>
    <row r="10" spans="1:10">
      <c r="A10" s="150" t="s">
        <v>295</v>
      </c>
      <c r="B10" s="151" t="s">
        <v>296</v>
      </c>
      <c r="C10" s="154">
        <v>7.4999999999999997E-2</v>
      </c>
      <c r="D10" s="154">
        <v>7.4999999999999997E-2</v>
      </c>
      <c r="E10" s="154">
        <v>7.4999999999999997E-2</v>
      </c>
      <c r="F10" s="154">
        <v>7.4999999999999997E-2</v>
      </c>
      <c r="G10" s="155">
        <v>4.9399999999999999E-2</v>
      </c>
      <c r="H10" s="369">
        <v>6.1600000000000002E-2</v>
      </c>
      <c r="I10" s="370"/>
      <c r="J10" s="153" t="s">
        <v>292</v>
      </c>
    </row>
    <row r="11" spans="1:10" ht="22.5">
      <c r="A11" s="150" t="s">
        <v>297</v>
      </c>
      <c r="B11" s="151" t="s">
        <v>298</v>
      </c>
      <c r="C11" s="154">
        <v>9.5999999999999992E-3</v>
      </c>
      <c r="D11" s="154">
        <v>9.5999999999999992E-3</v>
      </c>
      <c r="E11" s="154">
        <v>9.5999999999999992E-3</v>
      </c>
      <c r="F11" s="154">
        <v>9.5999999999999992E-3</v>
      </c>
      <c r="G11" s="154">
        <v>9.5999999999999992E-3</v>
      </c>
      <c r="H11" s="367">
        <v>9.5999999999999992E-3</v>
      </c>
      <c r="I11" s="368"/>
      <c r="J11" s="153" t="s">
        <v>292</v>
      </c>
    </row>
    <row r="12" spans="1:10" ht="22.5">
      <c r="A12" s="150" t="s">
        <v>299</v>
      </c>
      <c r="B12" s="156"/>
      <c r="C12" s="157">
        <f>SUM(C13:C14)</f>
        <v>2.2699999999999998E-2</v>
      </c>
      <c r="D12" s="157">
        <f>SUM(D13:D14)</f>
        <v>2.2699999999999998E-2</v>
      </c>
      <c r="E12" s="157">
        <f>SUM(E13:E14)</f>
        <v>2.2699999999999998E-2</v>
      </c>
      <c r="F12" s="157">
        <f>SUM(F13:F14)</f>
        <v>2.2699999999999998E-2</v>
      </c>
      <c r="G12" s="157">
        <f>SUM(G13:G14)</f>
        <v>1.29E-2</v>
      </c>
      <c r="H12" s="371">
        <f>SUM(H13:I14)</f>
        <v>1.77E-2</v>
      </c>
      <c r="I12" s="372"/>
      <c r="J12" s="158" t="s">
        <v>292</v>
      </c>
    </row>
    <row r="13" spans="1:10" ht="22.5">
      <c r="A13" s="150" t="s">
        <v>300</v>
      </c>
      <c r="B13" s="151" t="s">
        <v>301</v>
      </c>
      <c r="C13" s="154">
        <v>0.01</v>
      </c>
      <c r="D13" s="154">
        <v>0.01</v>
      </c>
      <c r="E13" s="154">
        <v>0.01</v>
      </c>
      <c r="F13" s="154">
        <v>0.01</v>
      </c>
      <c r="G13" s="154">
        <v>5.3E-3</v>
      </c>
      <c r="H13" s="367">
        <v>8.0000000000000002E-3</v>
      </c>
      <c r="I13" s="368"/>
      <c r="J13" s="153" t="s">
        <v>292</v>
      </c>
    </row>
    <row r="14" spans="1:10">
      <c r="A14" s="150" t="s">
        <v>302</v>
      </c>
      <c r="B14" s="151" t="s">
        <v>303</v>
      </c>
      <c r="C14" s="154">
        <v>1.2699999999999999E-2</v>
      </c>
      <c r="D14" s="154">
        <v>1.2699999999999999E-2</v>
      </c>
      <c r="E14" s="154">
        <v>1.2699999999999999E-2</v>
      </c>
      <c r="F14" s="154">
        <v>1.2699999999999999E-2</v>
      </c>
      <c r="G14" s="154">
        <v>7.6E-3</v>
      </c>
      <c r="H14" s="367">
        <v>9.7000000000000003E-3</v>
      </c>
      <c r="I14" s="368"/>
      <c r="J14" s="153" t="s">
        <v>292</v>
      </c>
    </row>
    <row r="15" spans="1:10">
      <c r="A15" s="150" t="s">
        <v>304</v>
      </c>
      <c r="B15" s="151" t="s">
        <v>305</v>
      </c>
      <c r="C15" s="157">
        <f>SUM(C16:C18)</f>
        <v>4.65E-2</v>
      </c>
      <c r="D15" s="157">
        <f>SUM(D16:D18)</f>
        <v>5.1499999999999997E-2</v>
      </c>
      <c r="E15" s="157">
        <f>SUM(E16:E18)</f>
        <v>5.6499999999999995E-2</v>
      </c>
      <c r="F15" s="157">
        <f>SUM(F16:F18)</f>
        <v>6.1499999999999999E-2</v>
      </c>
      <c r="G15" s="157">
        <f>SUM(G16:G18)</f>
        <v>3.6499999999999998E-2</v>
      </c>
      <c r="H15" s="371">
        <f>SUM(H16:I18)</f>
        <v>6.1499999999999999E-2</v>
      </c>
      <c r="I15" s="372"/>
      <c r="J15" s="158" t="s">
        <v>306</v>
      </c>
    </row>
    <row r="16" spans="1:10">
      <c r="A16" s="150" t="s">
        <v>307</v>
      </c>
      <c r="B16" s="156" t="s">
        <v>308</v>
      </c>
      <c r="C16" s="159">
        <v>0.01</v>
      </c>
      <c r="D16" s="159">
        <v>1.4999999999999999E-2</v>
      </c>
      <c r="E16" s="159">
        <v>0.02</v>
      </c>
      <c r="F16" s="159">
        <v>2.5000000000000001E-2</v>
      </c>
      <c r="G16" s="159" t="s">
        <v>309</v>
      </c>
      <c r="H16" s="373">
        <v>2.5000000000000001E-2</v>
      </c>
      <c r="I16" s="374"/>
      <c r="J16" s="153" t="s">
        <v>306</v>
      </c>
    </row>
    <row r="17" spans="1:10">
      <c r="A17" s="150" t="s">
        <v>310</v>
      </c>
      <c r="B17" s="156" t="s">
        <v>310</v>
      </c>
      <c r="C17" s="154">
        <v>6.4999999999999997E-3</v>
      </c>
      <c r="D17" s="154">
        <v>6.4999999999999997E-3</v>
      </c>
      <c r="E17" s="154">
        <v>6.4999999999999997E-3</v>
      </c>
      <c r="F17" s="154">
        <v>6.4999999999999997E-3</v>
      </c>
      <c r="G17" s="154">
        <v>6.4999999999999997E-3</v>
      </c>
      <c r="H17" s="367">
        <v>6.4999999999999997E-3</v>
      </c>
      <c r="I17" s="368"/>
      <c r="J17" s="153" t="s">
        <v>306</v>
      </c>
    </row>
    <row r="18" spans="1:10">
      <c r="A18" s="150" t="s">
        <v>311</v>
      </c>
      <c r="B18" s="156" t="s">
        <v>309</v>
      </c>
      <c r="C18" s="154">
        <v>0.03</v>
      </c>
      <c r="D18" s="154">
        <v>0.03</v>
      </c>
      <c r="E18" s="154">
        <v>0.03</v>
      </c>
      <c r="F18" s="154">
        <v>0.03</v>
      </c>
      <c r="G18" s="154">
        <v>0.03</v>
      </c>
      <c r="H18" s="367">
        <v>0.03</v>
      </c>
      <c r="I18" s="368"/>
      <c r="J18" s="153" t="s">
        <v>306</v>
      </c>
    </row>
    <row r="19" spans="1:10">
      <c r="A19" s="150" t="s">
        <v>25</v>
      </c>
      <c r="B19" s="156" t="s">
        <v>312</v>
      </c>
      <c r="C19" s="160">
        <v>4.4999999999999998E-2</v>
      </c>
      <c r="D19" s="160">
        <v>4.4999999999999998E-2</v>
      </c>
      <c r="E19" s="160">
        <v>4.4999999999999998E-2</v>
      </c>
      <c r="F19" s="160">
        <v>4.4999999999999998E-2</v>
      </c>
      <c r="G19" s="160">
        <v>4.4999999999999998E-2</v>
      </c>
      <c r="H19" s="363">
        <v>4.4999999999999998E-2</v>
      </c>
      <c r="I19" s="364"/>
      <c r="J19" s="153" t="s">
        <v>306</v>
      </c>
    </row>
    <row r="20" spans="1:10">
      <c r="A20" s="343"/>
      <c r="B20" s="344"/>
      <c r="C20" s="344"/>
      <c r="D20" s="344"/>
      <c r="E20" s="344"/>
      <c r="F20" s="344"/>
      <c r="G20" s="344"/>
      <c r="H20" s="344"/>
      <c r="I20" s="344"/>
      <c r="J20" s="345"/>
    </row>
    <row r="21" spans="1:10">
      <c r="A21" s="346" t="s">
        <v>313</v>
      </c>
      <c r="B21" s="347"/>
      <c r="C21" s="350" t="s">
        <v>314</v>
      </c>
      <c r="D21" s="351"/>
      <c r="E21" s="351"/>
      <c r="F21" s="351"/>
      <c r="G21" s="351"/>
      <c r="H21" s="351"/>
      <c r="I21" s="351"/>
      <c r="J21" s="352"/>
    </row>
    <row r="22" spans="1:10">
      <c r="A22" s="348"/>
      <c r="B22" s="349"/>
      <c r="C22" s="353" t="s">
        <v>315</v>
      </c>
      <c r="D22" s="354"/>
      <c r="E22" s="354"/>
      <c r="F22" s="354"/>
      <c r="G22" s="354"/>
      <c r="H22" s="354"/>
      <c r="I22" s="354"/>
      <c r="J22" s="355"/>
    </row>
    <row r="23" spans="1:10">
      <c r="A23" s="356" t="s">
        <v>316</v>
      </c>
      <c r="B23" s="357"/>
      <c r="C23" s="161">
        <f t="shared" ref="C23:H23" si="0">(1+(C9+C12))*(1+C11)*(1+C10)-1</f>
        <v>0.16964936400000008</v>
      </c>
      <c r="D23" s="161">
        <f t="shared" si="0"/>
        <v>0.16964936400000008</v>
      </c>
      <c r="E23" s="161">
        <f t="shared" si="0"/>
        <v>0.16964936400000008</v>
      </c>
      <c r="F23" s="161">
        <f t="shared" si="0"/>
        <v>0.16964936400000008</v>
      </c>
      <c r="G23" s="161">
        <f t="shared" si="0"/>
        <v>0.10937547670399983</v>
      </c>
      <c r="H23" s="358">
        <f t="shared" si="0"/>
        <v>0.13363372147200026</v>
      </c>
      <c r="I23" s="359"/>
      <c r="J23" s="360"/>
    </row>
    <row r="24" spans="1:10">
      <c r="A24" s="356" t="s">
        <v>317</v>
      </c>
      <c r="B24" s="357"/>
      <c r="C24" s="161">
        <f t="shared" ref="C24:H24" si="1">(1-(C15+C19))</f>
        <v>0.90849999999999997</v>
      </c>
      <c r="D24" s="161">
        <f t="shared" si="1"/>
        <v>0.90349999999999997</v>
      </c>
      <c r="E24" s="161">
        <f t="shared" si="1"/>
        <v>0.89849999999999997</v>
      </c>
      <c r="F24" s="161">
        <f t="shared" si="1"/>
        <v>0.89349999999999996</v>
      </c>
      <c r="G24" s="161">
        <f t="shared" si="1"/>
        <v>0.91849999999999998</v>
      </c>
      <c r="H24" s="358">
        <f t="shared" si="1"/>
        <v>0.89349999999999996</v>
      </c>
      <c r="I24" s="359"/>
      <c r="J24" s="361"/>
    </row>
    <row r="25" spans="1:10">
      <c r="A25" s="339" t="s">
        <v>318</v>
      </c>
      <c r="B25" s="340"/>
      <c r="C25" s="335">
        <f t="shared" ref="C25:H25" si="2">(1+C23)/C24-1</f>
        <v>0.28745114364336821</v>
      </c>
      <c r="D25" s="337">
        <f t="shared" si="2"/>
        <v>0.29457594244604324</v>
      </c>
      <c r="E25" s="335">
        <f t="shared" si="2"/>
        <v>0.30178003784084595</v>
      </c>
      <c r="F25" s="335">
        <f t="shared" si="2"/>
        <v>0.30906476105204272</v>
      </c>
      <c r="G25" s="335">
        <f t="shared" si="2"/>
        <v>0.20781216843113759</v>
      </c>
      <c r="H25" s="339">
        <f t="shared" si="2"/>
        <v>0.26875626353889226</v>
      </c>
      <c r="I25" s="340"/>
      <c r="J25" s="361"/>
    </row>
    <row r="26" spans="1:10">
      <c r="A26" s="341"/>
      <c r="B26" s="342"/>
      <c r="C26" s="336"/>
      <c r="D26" s="338"/>
      <c r="E26" s="336"/>
      <c r="F26" s="336"/>
      <c r="G26" s="336"/>
      <c r="H26" s="341"/>
      <c r="I26" s="342"/>
      <c r="J26" s="362"/>
    </row>
    <row r="27" spans="1:10" ht="15.75" customHeight="1">
      <c r="A27" s="328" t="s">
        <v>319</v>
      </c>
      <c r="B27" s="329"/>
      <c r="C27" s="329"/>
      <c r="D27" s="329"/>
      <c r="E27" s="329"/>
      <c r="F27" s="329"/>
      <c r="G27" s="329"/>
      <c r="H27" s="329"/>
      <c r="I27" s="329"/>
      <c r="J27" s="330"/>
    </row>
    <row r="28" spans="1:10" ht="81.75" customHeight="1">
      <c r="A28" s="331" t="s">
        <v>320</v>
      </c>
      <c r="B28" s="332"/>
      <c r="C28" s="332"/>
      <c r="D28" s="332"/>
      <c r="E28" s="332"/>
      <c r="F28" s="332"/>
      <c r="G28" s="332"/>
      <c r="H28" s="332"/>
      <c r="I28" s="332"/>
      <c r="J28" s="333"/>
    </row>
    <row r="29" spans="1:10">
      <c r="A29" s="162"/>
      <c r="B29" s="163"/>
      <c r="C29" s="163"/>
      <c r="D29" s="163"/>
      <c r="E29" s="163"/>
      <c r="F29" s="163"/>
      <c r="G29" s="163"/>
      <c r="H29" s="163"/>
      <c r="I29" s="163"/>
      <c r="J29" s="164"/>
    </row>
    <row r="30" spans="1:10" ht="21" customHeight="1">
      <c r="A30" s="165"/>
      <c r="B30" s="166"/>
      <c r="C30" s="166"/>
      <c r="D30" s="166"/>
      <c r="E30" s="166"/>
      <c r="F30" s="166"/>
      <c r="G30" s="166"/>
      <c r="H30" s="166"/>
      <c r="I30" s="166"/>
      <c r="J30" s="167"/>
    </row>
    <row r="31" spans="1:10" ht="33.75" customHeight="1">
      <c r="A31" s="168"/>
      <c r="B31" s="169"/>
      <c r="C31" s="334" t="s">
        <v>321</v>
      </c>
      <c r="D31" s="334"/>
      <c r="E31" s="334"/>
      <c r="F31" s="334"/>
      <c r="G31" s="334"/>
      <c r="H31" s="169"/>
      <c r="I31" s="169"/>
      <c r="J31" s="170"/>
    </row>
  </sheetData>
  <mergeCells count="40">
    <mergeCell ref="A2:J2"/>
    <mergeCell ref="A4:J4"/>
    <mergeCell ref="A5:A7"/>
    <mergeCell ref="B5:B7"/>
    <mergeCell ref="C5:I5"/>
    <mergeCell ref="J5:J7"/>
    <mergeCell ref="C6:F6"/>
    <mergeCell ref="G6:I6"/>
    <mergeCell ref="H7:I7"/>
    <mergeCell ref="H19:I19"/>
    <mergeCell ref="H8:I8"/>
    <mergeCell ref="H9:I9"/>
    <mergeCell ref="H10:I10"/>
    <mergeCell ref="H11:I11"/>
    <mergeCell ref="H12:I12"/>
    <mergeCell ref="H13:I13"/>
    <mergeCell ref="H14:I14"/>
    <mergeCell ref="H15:I15"/>
    <mergeCell ref="H16:I16"/>
    <mergeCell ref="H17:I17"/>
    <mergeCell ref="H18:I18"/>
    <mergeCell ref="A20:J20"/>
    <mergeCell ref="A21:B22"/>
    <mergeCell ref="C21:J21"/>
    <mergeCell ref="C22:J22"/>
    <mergeCell ref="A23:B23"/>
    <mergeCell ref="H23:I23"/>
    <mergeCell ref="J23:J26"/>
    <mergeCell ref="A24:B24"/>
    <mergeCell ref="H24:I24"/>
    <mergeCell ref="A25:B26"/>
    <mergeCell ref="A27:J27"/>
    <mergeCell ref="A28:J28"/>
    <mergeCell ref="C31:G31"/>
    <mergeCell ref="C25:C26"/>
    <mergeCell ref="D25:D26"/>
    <mergeCell ref="E25:E26"/>
    <mergeCell ref="F25:F26"/>
    <mergeCell ref="G25:G26"/>
    <mergeCell ref="H25:I26"/>
  </mergeCells>
  <printOptions horizontalCentered="1"/>
  <pageMargins left="0.51181102362204722" right="0.51181102362204722" top="0.78740157480314965" bottom="0.78740157480314965" header="0.31496062992125984" footer="0.31496062992125984"/>
  <pageSetup paperSize="9" scale="9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405"/>
  <sheetViews>
    <sheetView view="pageBreakPreview" zoomScaleSheetLayoutView="100" workbookViewId="0">
      <selection activeCell="A94" sqref="A94:J94"/>
    </sheetView>
  </sheetViews>
  <sheetFormatPr defaultColWidth="9.33203125" defaultRowHeight="12"/>
  <cols>
    <col min="1" max="1" width="27" style="10" customWidth="1"/>
    <col min="2" max="2" width="16" style="24" customWidth="1"/>
    <col min="3" max="3" width="26.6640625" style="10" customWidth="1"/>
    <col min="4" max="4" width="23.5" style="10" customWidth="1"/>
    <col min="5" max="5" width="22.33203125" style="10" customWidth="1"/>
    <col min="6" max="6" width="14.33203125" style="10" customWidth="1"/>
    <col min="7" max="7" width="14.83203125" style="10" customWidth="1"/>
    <col min="8" max="8" width="19.83203125" style="10" customWidth="1"/>
    <col min="9" max="9" width="22" style="10" customWidth="1"/>
    <col min="10" max="10" width="23.83203125" style="10" customWidth="1"/>
    <col min="11" max="11" width="16" style="10" customWidth="1"/>
    <col min="12" max="16384" width="9.33203125" style="10"/>
  </cols>
  <sheetData>
    <row r="1" spans="1:11" s="32" customFormat="1" ht="27.75" customHeight="1">
      <c r="A1" s="435" t="s">
        <v>7</v>
      </c>
      <c r="B1" s="436"/>
      <c r="C1" s="436"/>
      <c r="D1" s="436"/>
      <c r="E1" s="436"/>
      <c r="F1" s="436"/>
      <c r="G1" s="436"/>
      <c r="H1" s="436"/>
      <c r="I1" s="436"/>
      <c r="J1" s="437"/>
    </row>
    <row r="2" spans="1:11">
      <c r="A2" s="6" t="s">
        <v>8</v>
      </c>
      <c r="B2" s="438" t="s">
        <v>406</v>
      </c>
      <c r="C2" s="432"/>
      <c r="D2" s="432"/>
      <c r="E2" s="432"/>
      <c r="F2" s="432"/>
      <c r="G2" s="432"/>
      <c r="H2" s="432"/>
      <c r="I2" s="432"/>
      <c r="J2" s="439"/>
    </row>
    <row r="3" spans="1:11">
      <c r="A3" s="6" t="s">
        <v>407</v>
      </c>
      <c r="B3" s="438" t="s">
        <v>408</v>
      </c>
      <c r="C3" s="432"/>
      <c r="D3" s="432"/>
      <c r="E3" s="432"/>
      <c r="F3" s="432"/>
      <c r="G3" s="432"/>
      <c r="H3" s="432"/>
      <c r="I3" s="432"/>
      <c r="J3" s="439"/>
    </row>
    <row r="4" spans="1:11">
      <c r="A4" s="396" t="s">
        <v>410</v>
      </c>
      <c r="B4" s="432"/>
      <c r="C4" s="432"/>
      <c r="D4" s="432"/>
      <c r="E4" s="432"/>
      <c r="F4" s="432"/>
      <c r="G4" s="432"/>
      <c r="H4" s="432"/>
      <c r="I4" s="432"/>
      <c r="J4" s="439"/>
    </row>
    <row r="5" spans="1:11" ht="19.5" customHeight="1">
      <c r="A5" s="440" t="s">
        <v>409</v>
      </c>
      <c r="B5" s="441"/>
      <c r="C5" s="441"/>
      <c r="D5" s="441"/>
      <c r="E5" s="441"/>
      <c r="F5" s="441"/>
      <c r="G5" s="441"/>
      <c r="H5" s="441"/>
      <c r="I5" s="441"/>
      <c r="J5" s="442"/>
    </row>
    <row r="6" spans="1:11" ht="12" customHeight="1">
      <c r="A6" s="443" t="str">
        <f>'PLANILHA ORÇAMENTÁRIA'!D12</f>
        <v>SERVIÇOS PRELIMINARES</v>
      </c>
      <c r="B6" s="444"/>
      <c r="C6" s="444"/>
      <c r="D6" s="444"/>
      <c r="E6" s="444"/>
      <c r="F6" s="444"/>
      <c r="G6" s="444"/>
      <c r="H6" s="444"/>
      <c r="I6" s="444"/>
      <c r="J6" s="445"/>
    </row>
    <row r="7" spans="1:11" ht="12" customHeight="1">
      <c r="A7" s="394"/>
      <c r="B7" s="423"/>
      <c r="C7" s="423"/>
      <c r="D7" s="423"/>
      <c r="E7" s="423"/>
      <c r="F7" s="423"/>
      <c r="G7" s="423"/>
      <c r="H7" s="423"/>
      <c r="I7" s="423"/>
      <c r="J7" s="424"/>
    </row>
    <row r="8" spans="1:11">
      <c r="A8" s="142" t="s">
        <v>15</v>
      </c>
      <c r="B8" s="143" t="str">
        <f>'PLANILHA ORÇAMENTÁRIA'!A13</f>
        <v>1.1</v>
      </c>
      <c r="C8" s="411"/>
      <c r="D8" s="412" t="str">
        <f>'PLANILHA ORÇAMENTÁRIA'!D13</f>
        <v>PLACA DE INAUGURAÇÃO EM ALUMÍNIO FUNDIDO 85 X 50 CM</v>
      </c>
      <c r="E8" s="413"/>
      <c r="F8" s="413"/>
      <c r="G8" s="413"/>
      <c r="H8" s="413"/>
      <c r="I8" s="413"/>
      <c r="J8" s="414"/>
    </row>
    <row r="9" spans="1:11">
      <c r="A9" s="7" t="s">
        <v>9</v>
      </c>
      <c r="B9" s="33" t="str">
        <f>'PLANILHA ORÇAMENTÁRIA'!B13</f>
        <v>ED-50635</v>
      </c>
      <c r="C9" s="387"/>
      <c r="D9" s="391"/>
      <c r="E9" s="392"/>
      <c r="F9" s="392"/>
      <c r="G9" s="392"/>
      <c r="H9" s="392"/>
      <c r="I9" s="392"/>
      <c r="J9" s="393"/>
    </row>
    <row r="10" spans="1:11" ht="12" customHeight="1">
      <c r="A10" s="394"/>
      <c r="B10" s="395"/>
      <c r="C10" s="2"/>
      <c r="D10" s="2" t="s">
        <v>10</v>
      </c>
      <c r="E10" s="2" t="s">
        <v>11</v>
      </c>
      <c r="F10" s="2" t="s">
        <v>19</v>
      </c>
      <c r="G10" s="2" t="s">
        <v>12</v>
      </c>
      <c r="H10" s="11"/>
      <c r="I10" s="3" t="s">
        <v>28</v>
      </c>
      <c r="J10" s="8" t="s">
        <v>13</v>
      </c>
    </row>
    <row r="11" spans="1:11" ht="12" customHeight="1">
      <c r="A11" s="396"/>
      <c r="B11" s="450"/>
      <c r="C11" s="11"/>
      <c r="D11" s="31">
        <v>0.85</v>
      </c>
      <c r="E11" s="31">
        <v>0.5</v>
      </c>
      <c r="F11" s="31"/>
      <c r="G11" s="1"/>
      <c r="H11" s="11"/>
      <c r="I11" s="4">
        <f>ROUND((D11*E11),2)</f>
        <v>0.43</v>
      </c>
      <c r="J11" s="34"/>
    </row>
    <row r="12" spans="1:11" ht="12" customHeight="1">
      <c r="A12" s="451" t="s">
        <v>14</v>
      </c>
      <c r="B12" s="452"/>
      <c r="C12" s="452"/>
      <c r="D12" s="452"/>
      <c r="E12" s="452"/>
      <c r="F12" s="452"/>
      <c r="G12" s="452"/>
      <c r="H12" s="453"/>
      <c r="I12" s="139">
        <f>ROUND((I11),2)</f>
        <v>0.43</v>
      </c>
      <c r="J12" s="141"/>
    </row>
    <row r="13" spans="1:11" ht="12" customHeight="1">
      <c r="A13" s="449"/>
      <c r="B13" s="449"/>
      <c r="C13" s="449"/>
      <c r="D13" s="449"/>
      <c r="E13" s="449"/>
      <c r="F13" s="449"/>
      <c r="G13" s="449"/>
      <c r="H13" s="449"/>
      <c r="I13" s="449"/>
      <c r="J13" s="449"/>
    </row>
    <row r="14" spans="1:11" ht="12" customHeight="1">
      <c r="A14" s="446" t="str">
        <f>'PLANILHA ORÇAMENTÁRIA'!D16</f>
        <v>DEMOLIÇÃO E TERRAPLANAGEM</v>
      </c>
      <c r="B14" s="447"/>
      <c r="C14" s="447"/>
      <c r="D14" s="447"/>
      <c r="E14" s="447"/>
      <c r="F14" s="447"/>
      <c r="G14" s="447"/>
      <c r="H14" s="447"/>
      <c r="I14" s="447"/>
      <c r="J14" s="448"/>
    </row>
    <row r="15" spans="1:11" s="44" customFormat="1" ht="12" customHeight="1">
      <c r="A15" s="43"/>
    </row>
    <row r="16" spans="1:11">
      <c r="A16" s="7" t="s">
        <v>15</v>
      </c>
      <c r="B16" s="22" t="str">
        <f>'PLANILHA ORÇAMENTÁRIA'!A17</f>
        <v>2.1</v>
      </c>
      <c r="C16" s="386"/>
      <c r="D16" s="401" t="str">
        <f>'PLANILHA ORÇAMENTÁRIA'!D17</f>
        <v>DEMOLIÇÃO MANUAL DE CONCRETO, SEM ARMAÇÃO, INCLUSIVE AFASTAMENTO E EMPILHAMENTO, EXCLUSIVE TRANSPORTE E RETIRADA DO MATERIAL DEMOLIDO</v>
      </c>
      <c r="E16" s="389"/>
      <c r="F16" s="389"/>
      <c r="G16" s="389"/>
      <c r="H16" s="389"/>
      <c r="I16" s="389"/>
      <c r="J16" s="390"/>
      <c r="K16" s="10" t="s">
        <v>88</v>
      </c>
    </row>
    <row r="17" spans="1:11">
      <c r="A17" s="7" t="s">
        <v>9</v>
      </c>
      <c r="B17" s="23" t="str">
        <f>'PLANILHA ORÇAMENTÁRIA'!B17</f>
        <v>ED-48440</v>
      </c>
      <c r="C17" s="387"/>
      <c r="D17" s="391"/>
      <c r="E17" s="392"/>
      <c r="F17" s="392"/>
      <c r="G17" s="392"/>
      <c r="H17" s="392"/>
      <c r="I17" s="392"/>
      <c r="J17" s="393"/>
    </row>
    <row r="18" spans="1:11" s="38" customFormat="1" ht="12" customHeight="1">
      <c r="A18" s="394"/>
      <c r="B18" s="395"/>
      <c r="C18" s="2"/>
      <c r="D18" s="3" t="s">
        <v>355</v>
      </c>
      <c r="E18" s="2" t="s">
        <v>82</v>
      </c>
      <c r="F18" s="2"/>
      <c r="G18" s="2"/>
      <c r="H18" s="2"/>
      <c r="I18" s="3" t="s">
        <v>83</v>
      </c>
      <c r="J18" s="8" t="s">
        <v>13</v>
      </c>
    </row>
    <row r="19" spans="1:11">
      <c r="A19" s="396"/>
      <c r="B19" s="397"/>
      <c r="C19" s="11"/>
      <c r="D19" s="31">
        <v>1103.28</v>
      </c>
      <c r="E19" s="31">
        <v>0.05</v>
      </c>
      <c r="F19" s="31"/>
      <c r="G19" s="53"/>
      <c r="H19" s="53"/>
      <c r="I19" s="31">
        <f>ROUND(D19*E19,2)</f>
        <v>55.16</v>
      </c>
      <c r="J19" s="51"/>
    </row>
    <row r="20" spans="1:11" ht="12" customHeight="1">
      <c r="A20" s="398" t="s">
        <v>14</v>
      </c>
      <c r="B20" s="399"/>
      <c r="C20" s="399"/>
      <c r="D20" s="399"/>
      <c r="E20" s="399"/>
      <c r="F20" s="399"/>
      <c r="G20" s="399"/>
      <c r="H20" s="400"/>
      <c r="I20" s="46">
        <f>ROUND((I19),2)</f>
        <v>55.16</v>
      </c>
      <c r="J20" s="39"/>
    </row>
    <row r="21" spans="1:11" s="44" customFormat="1" ht="12" customHeight="1">
      <c r="A21" s="433"/>
      <c r="B21" s="434"/>
      <c r="C21" s="434"/>
      <c r="D21" s="434"/>
      <c r="E21" s="434"/>
      <c r="F21" s="434"/>
      <c r="G21" s="434"/>
      <c r="H21" s="434"/>
      <c r="I21" s="434"/>
      <c r="J21" s="434"/>
    </row>
    <row r="22" spans="1:11" ht="12" customHeight="1">
      <c r="A22" s="394"/>
      <c r="B22" s="423"/>
      <c r="C22" s="423"/>
      <c r="D22" s="423"/>
      <c r="E22" s="423"/>
      <c r="F22" s="423"/>
      <c r="G22" s="423"/>
      <c r="H22" s="423"/>
      <c r="I22" s="423"/>
      <c r="J22" s="424"/>
    </row>
    <row r="23" spans="1:11" ht="12" customHeight="1">
      <c r="A23" s="7" t="s">
        <v>15</v>
      </c>
      <c r="B23" s="22" t="str">
        <f>'PLANILHA ORÇAMENTÁRIA'!A18</f>
        <v>2.2</v>
      </c>
      <c r="C23" s="386"/>
      <c r="D23" s="401" t="str">
        <f>'PLANILHA ORÇAMENTÁRIA'!D18</f>
        <v>REGULARIZAÇÃO E COMPACTAÇÃO DE TERRENO COM PLACA VIBRATÓRIA</v>
      </c>
      <c r="E23" s="389"/>
      <c r="F23" s="389"/>
      <c r="G23" s="389"/>
      <c r="H23" s="389"/>
      <c r="I23" s="389"/>
      <c r="J23" s="390"/>
    </row>
    <row r="24" spans="1:11" ht="12" customHeight="1">
      <c r="A24" s="7" t="s">
        <v>9</v>
      </c>
      <c r="B24" s="33" t="str">
        <f>'PLANILHA ORÇAMENTÁRIA'!B18</f>
        <v>ED-51123</v>
      </c>
      <c r="C24" s="387"/>
      <c r="D24" s="391"/>
      <c r="E24" s="392"/>
      <c r="F24" s="392"/>
      <c r="G24" s="392"/>
      <c r="H24" s="392"/>
      <c r="I24" s="392"/>
      <c r="J24" s="393"/>
      <c r="K24" s="10" t="s">
        <v>88</v>
      </c>
    </row>
    <row r="25" spans="1:11" ht="12" customHeight="1">
      <c r="A25" s="394"/>
      <c r="B25" s="395"/>
      <c r="C25" s="2"/>
      <c r="D25" s="3" t="s">
        <v>355</v>
      </c>
      <c r="E25" s="2"/>
      <c r="F25" s="2"/>
      <c r="G25" s="2"/>
      <c r="H25" s="11"/>
      <c r="I25" s="3" t="s">
        <v>20</v>
      </c>
      <c r="J25" s="8" t="s">
        <v>13</v>
      </c>
    </row>
    <row r="26" spans="1:11">
      <c r="A26" s="396" t="s">
        <v>77</v>
      </c>
      <c r="B26" s="450"/>
      <c r="C26" s="11"/>
      <c r="D26" s="31">
        <f>D19</f>
        <v>1103.28</v>
      </c>
      <c r="E26" s="31"/>
      <c r="F26" s="31"/>
      <c r="G26" s="31"/>
      <c r="H26" s="11"/>
      <c r="I26" s="4">
        <f>ROUND((D26),2)</f>
        <v>1103.28</v>
      </c>
      <c r="J26" s="34"/>
    </row>
    <row r="27" spans="1:11" ht="12" customHeight="1">
      <c r="A27" s="428" t="s">
        <v>14</v>
      </c>
      <c r="B27" s="429"/>
      <c r="C27" s="429"/>
      <c r="D27" s="429"/>
      <c r="E27" s="429"/>
      <c r="F27" s="429"/>
      <c r="G27" s="429"/>
      <c r="H27" s="430"/>
      <c r="I27" s="46">
        <f>ROUND((I26),2)</f>
        <v>1103.28</v>
      </c>
      <c r="J27" s="9"/>
    </row>
    <row r="28" spans="1:11" ht="12" customHeight="1">
      <c r="A28" s="456"/>
      <c r="B28" s="457"/>
      <c r="C28" s="457"/>
      <c r="D28" s="457"/>
      <c r="E28" s="457"/>
      <c r="F28" s="457"/>
      <c r="G28" s="457"/>
      <c r="H28" s="457"/>
      <c r="I28" s="457"/>
      <c r="J28" s="458"/>
    </row>
    <row r="29" spans="1:11" ht="12" customHeight="1">
      <c r="A29" s="7" t="s">
        <v>15</v>
      </c>
      <c r="B29" s="22" t="str">
        <f>'PLANILHA ORÇAMENTÁRIA'!A19</f>
        <v>2.3</v>
      </c>
      <c r="C29" s="386"/>
      <c r="D29" s="401" t="str">
        <f>'PLANILHA ORÇAMENTÁRIA'!D19</f>
        <v>CARGA DE MATERIAL DE QUALQUER NATUREZA SOBRE CAMINHÃO - MECÂNICA</v>
      </c>
      <c r="E29" s="389"/>
      <c r="F29" s="389"/>
      <c r="G29" s="389"/>
      <c r="H29" s="389"/>
      <c r="I29" s="389"/>
      <c r="J29" s="390"/>
    </row>
    <row r="30" spans="1:11" ht="12" customHeight="1">
      <c r="A30" s="7" t="s">
        <v>9</v>
      </c>
      <c r="B30" s="33" t="str">
        <f>'PLANILHA ORÇAMENTÁRIA'!B19</f>
        <v>ED-51132</v>
      </c>
      <c r="C30" s="387"/>
      <c r="D30" s="391"/>
      <c r="E30" s="392"/>
      <c r="F30" s="392"/>
      <c r="G30" s="392"/>
      <c r="H30" s="392"/>
      <c r="I30" s="392"/>
      <c r="J30" s="393"/>
      <c r="K30" s="10" t="s">
        <v>88</v>
      </c>
    </row>
    <row r="31" spans="1:11" ht="12" customHeight="1">
      <c r="A31" s="394"/>
      <c r="B31" s="395"/>
      <c r="C31" s="2"/>
      <c r="D31" s="3" t="s">
        <v>355</v>
      </c>
      <c r="E31" s="2" t="s">
        <v>82</v>
      </c>
      <c r="F31" s="2"/>
      <c r="G31" s="2"/>
      <c r="H31" s="2"/>
      <c r="I31" s="3" t="str">
        <f>I25</f>
        <v>Volume Total (m³)</v>
      </c>
      <c r="J31" s="8" t="s">
        <v>13</v>
      </c>
    </row>
    <row r="32" spans="1:11" ht="15.6" customHeight="1">
      <c r="A32" s="396" t="s">
        <v>423</v>
      </c>
      <c r="B32" s="450"/>
      <c r="C32" s="11"/>
      <c r="D32" s="31">
        <f>D26</f>
        <v>1103.28</v>
      </c>
      <c r="E32" s="1">
        <v>0.05</v>
      </c>
      <c r="F32" s="31"/>
      <c r="G32" s="1"/>
      <c r="H32" s="11"/>
      <c r="I32" s="4">
        <f>ROUND((D32*E32),2)</f>
        <v>55.16</v>
      </c>
      <c r="J32" s="34"/>
    </row>
    <row r="33" spans="1:11" ht="12" customHeight="1">
      <c r="A33" s="428" t="s">
        <v>14</v>
      </c>
      <c r="B33" s="429"/>
      <c r="C33" s="429"/>
      <c r="D33" s="429"/>
      <c r="E33" s="429"/>
      <c r="F33" s="429"/>
      <c r="G33" s="429"/>
      <c r="H33" s="430"/>
      <c r="I33" s="46">
        <f>ROUND((I32),2)</f>
        <v>55.16</v>
      </c>
      <c r="J33" s="9"/>
    </row>
    <row r="34" spans="1:11" ht="13.5" customHeight="1">
      <c r="A34" s="394"/>
      <c r="B34" s="423"/>
      <c r="C34" s="423"/>
      <c r="D34" s="423"/>
      <c r="E34" s="423"/>
      <c r="F34" s="423"/>
      <c r="G34" s="423"/>
      <c r="H34" s="423"/>
      <c r="I34" s="423"/>
      <c r="J34" s="424"/>
    </row>
    <row r="35" spans="1:11" ht="13.5" customHeight="1">
      <c r="A35" s="7" t="s">
        <v>15</v>
      </c>
      <c r="B35" s="30" t="s">
        <v>31</v>
      </c>
      <c r="C35" s="386"/>
      <c r="D35" s="401" t="str">
        <f>'PLANILHA ORÇAMENTÁRIA'!D20</f>
        <v>TRANSPORTE DE MATERIAL DE QUALQUER NATUREZA EM CAMINHÃO 2 KM &lt; DMT &lt;= 5 KM (DENTRO DO PERÍMETRO URBANO)</v>
      </c>
      <c r="E35" s="389"/>
      <c r="F35" s="389"/>
      <c r="G35" s="389"/>
      <c r="H35" s="389"/>
      <c r="I35" s="389"/>
      <c r="J35" s="390"/>
      <c r="K35" s="10" t="s">
        <v>88</v>
      </c>
    </row>
    <row r="36" spans="1:11" ht="13.5" customHeight="1">
      <c r="A36" s="7" t="s">
        <v>9</v>
      </c>
      <c r="B36" s="23" t="str">
        <f>'PLANILHA ORÇAMENTÁRIA'!B20</f>
        <v>ED-51129</v>
      </c>
      <c r="C36" s="387"/>
      <c r="D36" s="391"/>
      <c r="E36" s="392"/>
      <c r="F36" s="392"/>
      <c r="G36" s="392"/>
      <c r="H36" s="392"/>
      <c r="I36" s="392"/>
      <c r="J36" s="393"/>
    </row>
    <row r="37" spans="1:11" ht="28.9" customHeight="1">
      <c r="A37" s="394"/>
      <c r="B37" s="395"/>
      <c r="C37" s="35"/>
      <c r="D37" s="3" t="s">
        <v>411</v>
      </c>
      <c r="E37" s="3" t="s">
        <v>78</v>
      </c>
      <c r="F37" s="3"/>
      <c r="G37" s="3"/>
      <c r="H37" s="11"/>
      <c r="I37" s="3" t="s">
        <v>79</v>
      </c>
      <c r="J37" s="8" t="s">
        <v>13</v>
      </c>
    </row>
    <row r="38" spans="1:11" ht="16.149999999999999" customHeight="1">
      <c r="A38" s="396" t="str">
        <f>A32</f>
        <v>BOTA FORA</v>
      </c>
      <c r="B38" s="432"/>
      <c r="C38" s="36"/>
      <c r="D38" s="37">
        <f>I33</f>
        <v>55.16</v>
      </c>
      <c r="E38" s="5">
        <v>5.38</v>
      </c>
      <c r="F38" s="5"/>
      <c r="G38" s="5"/>
      <c r="H38" s="11"/>
      <c r="I38" s="4">
        <f>ROUND((D38*E38),2)</f>
        <v>296.76</v>
      </c>
      <c r="J38" s="9"/>
      <c r="K38" s="12"/>
    </row>
    <row r="39" spans="1:11" ht="12" customHeight="1">
      <c r="A39" s="451" t="s">
        <v>14</v>
      </c>
      <c r="B39" s="452"/>
      <c r="C39" s="416"/>
      <c r="D39" s="452"/>
      <c r="E39" s="452"/>
      <c r="F39" s="452"/>
      <c r="G39" s="452"/>
      <c r="H39" s="453"/>
      <c r="I39" s="144">
        <f>ROUND((I38),2)</f>
        <v>296.76</v>
      </c>
      <c r="J39" s="141"/>
    </row>
    <row r="40" spans="1:11" ht="12" customHeight="1">
      <c r="A40" s="449"/>
      <c r="B40" s="449"/>
      <c r="C40" s="449"/>
      <c r="D40" s="449"/>
      <c r="E40" s="449"/>
      <c r="F40" s="449"/>
      <c r="G40" s="449"/>
      <c r="H40" s="449"/>
      <c r="I40" s="449"/>
      <c r="J40" s="449"/>
    </row>
    <row r="41" spans="1:11" ht="12" customHeight="1">
      <c r="A41" s="446" t="str">
        <f>'PLANILHA ORÇAMENTÁRIA'!D23</f>
        <v>PAVIMENTAÇÃO</v>
      </c>
      <c r="B41" s="447"/>
      <c r="C41" s="447"/>
      <c r="D41" s="447"/>
      <c r="E41" s="447"/>
      <c r="F41" s="447"/>
      <c r="G41" s="447"/>
      <c r="H41" s="447"/>
      <c r="I41" s="447"/>
      <c r="J41" s="448"/>
    </row>
    <row r="42" spans="1:11" s="394" customFormat="1" ht="12" customHeight="1">
      <c r="A42" s="421"/>
      <c r="B42" s="422"/>
      <c r="C42" s="422"/>
      <c r="D42" s="422"/>
      <c r="E42" s="422"/>
      <c r="F42" s="422"/>
      <c r="G42" s="422"/>
      <c r="H42" s="422"/>
      <c r="I42" s="422"/>
      <c r="J42" s="422"/>
      <c r="K42" s="422"/>
    </row>
    <row r="43" spans="1:11" ht="13.5" customHeight="1">
      <c r="A43" s="7" t="s">
        <v>15</v>
      </c>
      <c r="B43" s="22" t="str">
        <f>'PLANILHA ORÇAMENTÁRIA'!A24</f>
        <v>3.1</v>
      </c>
      <c r="C43" s="386"/>
      <c r="D43" s="401" t="str">
        <f>'PLANILHA ORÇAMENTÁRIA'!D24</f>
        <v>EXECUÇÃO DE PAVIMENTO INTERTRAVADO, ESPESSURA 6CM, FCK 35MPA, INCLUINDO FORNECIMENTO E TRANSPORTE DE TODOS OS MATERIAIS E COLCHÃO DE ASSENTAMENTO COM ESPESSURA 6CM</v>
      </c>
      <c r="E43" s="389"/>
      <c r="F43" s="389"/>
      <c r="G43" s="389"/>
      <c r="H43" s="389"/>
      <c r="I43" s="389"/>
      <c r="J43" s="390"/>
      <c r="K43" s="10" t="s">
        <v>155</v>
      </c>
    </row>
    <row r="44" spans="1:11" ht="13.5" customHeight="1">
      <c r="A44" s="7" t="s">
        <v>9</v>
      </c>
      <c r="B44" s="23" t="str">
        <f>'PLANILHA ORÇAMENTÁRIA'!B24</f>
        <v>ED-50417</v>
      </c>
      <c r="C44" s="387"/>
      <c r="D44" s="391"/>
      <c r="E44" s="392"/>
      <c r="F44" s="392"/>
      <c r="G44" s="392"/>
      <c r="H44" s="392"/>
      <c r="I44" s="392"/>
      <c r="J44" s="393"/>
    </row>
    <row r="45" spans="1:11" ht="12" customHeight="1">
      <c r="A45" s="394"/>
      <c r="B45" s="395"/>
      <c r="C45" s="11"/>
      <c r="D45" s="3" t="s">
        <v>355</v>
      </c>
      <c r="E45" s="3"/>
      <c r="F45" s="3"/>
      <c r="G45" s="3"/>
      <c r="H45" s="11"/>
      <c r="I45" s="3" t="s">
        <v>23</v>
      </c>
      <c r="J45" s="8" t="s">
        <v>13</v>
      </c>
    </row>
    <row r="46" spans="1:11" ht="22.9" customHeight="1">
      <c r="A46" s="396" t="s">
        <v>278</v>
      </c>
      <c r="B46" s="397"/>
      <c r="C46" s="11"/>
      <c r="D46" s="31">
        <v>1704.65</v>
      </c>
      <c r="E46" s="5"/>
      <c r="F46" s="5"/>
      <c r="G46" s="5"/>
      <c r="H46" s="11"/>
      <c r="I46" s="4">
        <f>D46</f>
        <v>1704.65</v>
      </c>
      <c r="J46" s="454" t="s">
        <v>84</v>
      </c>
      <c r="K46" s="12">
        <v>1848.35</v>
      </c>
    </row>
    <row r="47" spans="1:11" ht="12" customHeight="1">
      <c r="A47" s="428" t="s">
        <v>14</v>
      </c>
      <c r="B47" s="429"/>
      <c r="C47" s="429"/>
      <c r="D47" s="429"/>
      <c r="E47" s="429"/>
      <c r="F47" s="429"/>
      <c r="G47" s="429"/>
      <c r="H47" s="430"/>
      <c r="I47" s="46">
        <f>ROUND((I46),2)</f>
        <v>1704.65</v>
      </c>
      <c r="J47" s="455"/>
    </row>
    <row r="48" spans="1:11" s="394" customFormat="1" ht="12" customHeight="1">
      <c r="A48" s="421"/>
      <c r="B48" s="422"/>
      <c r="C48" s="422"/>
      <c r="D48" s="422"/>
      <c r="E48" s="422"/>
      <c r="F48" s="422"/>
      <c r="G48" s="422"/>
      <c r="H48" s="422"/>
      <c r="I48" s="422"/>
      <c r="J48" s="422"/>
      <c r="K48" s="422"/>
    </row>
    <row r="49" spans="1:11" ht="12" customHeight="1">
      <c r="A49" s="7" t="s">
        <v>15</v>
      </c>
      <c r="B49" s="22" t="str">
        <f>'PLANILHA ORÇAMENTÁRIA'!A25</f>
        <v>3.2</v>
      </c>
      <c r="C49" s="386"/>
      <c r="D49" s="401" t="str">
        <f>'PLANILHA ORÇAMENTÁRIA'!D25</f>
        <v>PISO PODOTÁTIL DE CONCRETO, ALERTA, APLICADO EM PISO (40X40CM) COM JUNTA SECA, COR VERMELHO/AMARELO, ASSENTAMENTO COM ARGAMASSA INDUSTRIALIZADA, INCLUSIVE FORNECIMENTO E INSTALAÇÃO</v>
      </c>
      <c r="E49" s="389"/>
      <c r="F49" s="389"/>
      <c r="G49" s="389"/>
      <c r="H49" s="389"/>
      <c r="I49" s="389"/>
      <c r="J49" s="390"/>
      <c r="K49" s="10" t="s">
        <v>155</v>
      </c>
    </row>
    <row r="50" spans="1:11" ht="12" customHeight="1">
      <c r="A50" s="7" t="s">
        <v>9</v>
      </c>
      <c r="B50" s="23" t="str">
        <f>'PLANILHA ORÇAMENTÁRIA'!B25</f>
        <v>ED-50586</v>
      </c>
      <c r="C50" s="387"/>
      <c r="D50" s="391"/>
      <c r="E50" s="392"/>
      <c r="F50" s="392"/>
      <c r="G50" s="392"/>
      <c r="H50" s="392"/>
      <c r="I50" s="392"/>
      <c r="J50" s="393"/>
    </row>
    <row r="51" spans="1:11" ht="12" customHeight="1">
      <c r="A51" s="433"/>
      <c r="B51" s="465"/>
      <c r="C51" s="11"/>
      <c r="D51" s="3" t="s">
        <v>158</v>
      </c>
      <c r="E51" s="3" t="s">
        <v>412</v>
      </c>
      <c r="F51" s="2"/>
      <c r="G51" s="2"/>
      <c r="H51" s="3"/>
      <c r="I51" s="29" t="s">
        <v>23</v>
      </c>
      <c r="J51" s="8" t="s">
        <v>13</v>
      </c>
    </row>
    <row r="52" spans="1:11" ht="24" customHeight="1">
      <c r="A52" s="466" t="s">
        <v>279</v>
      </c>
      <c r="B52" s="467"/>
      <c r="C52" s="49"/>
      <c r="D52" s="31">
        <v>16.8</v>
      </c>
      <c r="E52" s="5">
        <v>0.4</v>
      </c>
      <c r="F52" s="5"/>
      <c r="G52" s="5"/>
      <c r="H52" s="42"/>
      <c r="I52" s="4">
        <f>ROUND((D52*E52),2)</f>
        <v>6.72</v>
      </c>
      <c r="J52" s="51" t="s">
        <v>51</v>
      </c>
      <c r="K52" s="12"/>
    </row>
    <row r="53" spans="1:11" ht="12" customHeight="1">
      <c r="A53" s="398" t="s">
        <v>14</v>
      </c>
      <c r="B53" s="399"/>
      <c r="C53" s="429"/>
      <c r="D53" s="429"/>
      <c r="E53" s="429"/>
      <c r="F53" s="429"/>
      <c r="G53" s="429"/>
      <c r="H53" s="430"/>
      <c r="I53" s="46">
        <f>ROUND((I52),2)</f>
        <v>6.72</v>
      </c>
      <c r="J53" s="9"/>
    </row>
    <row r="54" spans="1:11" ht="12" customHeight="1">
      <c r="A54" s="433"/>
      <c r="B54" s="434"/>
      <c r="C54" s="434"/>
      <c r="D54" s="434"/>
      <c r="E54" s="434"/>
      <c r="F54" s="434"/>
      <c r="G54" s="434"/>
      <c r="H54" s="434"/>
      <c r="I54" s="434"/>
      <c r="J54" s="434"/>
    </row>
    <row r="55" spans="1:11" ht="13.5" customHeight="1">
      <c r="A55" s="7" t="s">
        <v>15</v>
      </c>
      <c r="B55" s="30" t="str">
        <f>'PLANILHA ORÇAMENTÁRIA'!A26</f>
        <v>3.3</v>
      </c>
      <c r="C55" s="386"/>
      <c r="D55" s="401" t="str">
        <f>'PLANILHA ORÇAMENTÁRIA'!D26</f>
        <v>PISO PODOTÁTIL DE CONCRETO, DIRECIONAL, APLICADO EM PISO (40X40CM) COM JUNTA SECA, COR VERMELHO/AMARELO, ASSENTAMENTO COM ARGAMASSA INDUSTRIALIZADA, INCLUSIVE FORNECIMENTO E INSTALAÇÃO</v>
      </c>
      <c r="E55" s="389"/>
      <c r="F55" s="389"/>
      <c r="G55" s="389"/>
      <c r="H55" s="389"/>
      <c r="I55" s="389"/>
      <c r="J55" s="390"/>
      <c r="K55" s="10" t="s">
        <v>155</v>
      </c>
    </row>
    <row r="56" spans="1:11" ht="13.5" customHeight="1">
      <c r="A56" s="7" t="s">
        <v>9</v>
      </c>
      <c r="B56" s="23" t="str">
        <f>'PLANILHA ORÇAMENTÁRIA'!B26</f>
        <v>ED-50587</v>
      </c>
      <c r="C56" s="387"/>
      <c r="D56" s="391"/>
      <c r="E56" s="392"/>
      <c r="F56" s="392"/>
      <c r="G56" s="392"/>
      <c r="H56" s="392"/>
      <c r="I56" s="392"/>
      <c r="J56" s="393"/>
    </row>
    <row r="57" spans="1:11" ht="12" customHeight="1">
      <c r="A57" s="394"/>
      <c r="B57" s="395"/>
      <c r="C57" s="35"/>
      <c r="D57" s="3" t="s">
        <v>158</v>
      </c>
      <c r="E57" s="3" t="s">
        <v>412</v>
      </c>
      <c r="F57" s="3"/>
      <c r="G57" s="3"/>
      <c r="H57" s="11"/>
      <c r="I57" s="3" t="s">
        <v>23</v>
      </c>
      <c r="J57" s="8" t="s">
        <v>13</v>
      </c>
    </row>
    <row r="58" spans="1:11" ht="26.45" customHeight="1">
      <c r="A58" s="396" t="s">
        <v>280</v>
      </c>
      <c r="B58" s="432"/>
      <c r="C58" s="36"/>
      <c r="D58" s="37">
        <v>175.16</v>
      </c>
      <c r="E58" s="5">
        <v>0.4</v>
      </c>
      <c r="F58" s="5"/>
      <c r="G58" s="5"/>
      <c r="H58" s="11"/>
      <c r="I58" s="4">
        <f>ROUND((D58*E58),2)</f>
        <v>70.06</v>
      </c>
      <c r="J58" s="9"/>
      <c r="K58" s="12"/>
    </row>
    <row r="59" spans="1:11" ht="12" customHeight="1">
      <c r="A59" s="428" t="s">
        <v>14</v>
      </c>
      <c r="B59" s="429"/>
      <c r="C59" s="399"/>
      <c r="D59" s="429"/>
      <c r="E59" s="429"/>
      <c r="F59" s="429"/>
      <c r="G59" s="429"/>
      <c r="H59" s="430"/>
      <c r="I59" s="46">
        <f>ROUND((I58),2)</f>
        <v>70.06</v>
      </c>
      <c r="J59" s="9"/>
    </row>
    <row r="60" spans="1:11" ht="12" customHeight="1">
      <c r="A60" s="7" t="s">
        <v>15</v>
      </c>
      <c r="B60" s="30" t="str">
        <f>'PLANILHA ORÇAMENTÁRIA'!A27</f>
        <v>3.4</v>
      </c>
      <c r="C60" s="386"/>
      <c r="D60" s="401" t="str">
        <f>'PLANILHA ORÇAMENTÁRIA'!D27</f>
        <v>RAMPA PARA ACESSO DE DEFICIENTE, EM CONCRETO SIMPLES FCK = 25 MPA, DESEMPENADA, COM PINTURA INDICATIVA, 02 DEMÃOS</v>
      </c>
      <c r="E60" s="389"/>
      <c r="F60" s="389"/>
      <c r="G60" s="389"/>
      <c r="H60" s="389"/>
      <c r="I60" s="389"/>
      <c r="J60" s="390"/>
      <c r="K60" s="10" t="s">
        <v>88</v>
      </c>
    </row>
    <row r="61" spans="1:11" ht="12" customHeight="1">
      <c r="A61" s="7" t="s">
        <v>9</v>
      </c>
      <c r="B61" s="23" t="str">
        <f>'PLANILHA ORÇAMENTÁRIA'!B27</f>
        <v>ED-51148</v>
      </c>
      <c r="C61" s="387"/>
      <c r="D61" s="391"/>
      <c r="E61" s="392"/>
      <c r="F61" s="392"/>
      <c r="G61" s="392"/>
      <c r="H61" s="392"/>
      <c r="I61" s="392"/>
      <c r="J61" s="393"/>
    </row>
    <row r="62" spans="1:11" ht="12" customHeight="1">
      <c r="A62" s="394"/>
      <c r="B62" s="395"/>
      <c r="C62" s="35"/>
      <c r="D62" s="3" t="s">
        <v>182</v>
      </c>
      <c r="E62" s="3"/>
      <c r="F62" s="3"/>
      <c r="G62" s="3"/>
      <c r="H62" s="11"/>
      <c r="I62" s="3" t="s">
        <v>156</v>
      </c>
      <c r="J62" s="8" t="s">
        <v>13</v>
      </c>
    </row>
    <row r="63" spans="1:11" ht="12" customHeight="1">
      <c r="A63" s="396"/>
      <c r="B63" s="432"/>
      <c r="C63" s="36"/>
      <c r="D63" s="268">
        <v>7</v>
      </c>
      <c r="E63" s="5"/>
      <c r="F63" s="5"/>
      <c r="G63" s="5"/>
      <c r="H63" s="11"/>
      <c r="I63" s="4">
        <f>ROUND((D63),2)</f>
        <v>7</v>
      </c>
      <c r="J63" s="9"/>
    </row>
    <row r="64" spans="1:11" ht="12" customHeight="1">
      <c r="A64" s="428" t="s">
        <v>14</v>
      </c>
      <c r="B64" s="429"/>
      <c r="C64" s="416"/>
      <c r="D64" s="429"/>
      <c r="E64" s="429"/>
      <c r="F64" s="429"/>
      <c r="G64" s="429"/>
      <c r="H64" s="430"/>
      <c r="I64" s="46">
        <f>ROUND((I63),2)</f>
        <v>7</v>
      </c>
      <c r="J64" s="9"/>
    </row>
    <row r="65" spans="1:11" ht="12" customHeight="1">
      <c r="A65" s="75"/>
      <c r="B65" s="74"/>
      <c r="C65" s="36"/>
      <c r="D65" s="145"/>
      <c r="E65" s="146"/>
      <c r="F65" s="146"/>
      <c r="G65" s="146"/>
      <c r="H65" s="74"/>
      <c r="I65" s="147"/>
      <c r="J65" s="76"/>
    </row>
    <row r="66" spans="1:11" ht="12" customHeight="1">
      <c r="A66" s="7" t="s">
        <v>15</v>
      </c>
      <c r="B66" s="22" t="str">
        <f>'PLANILHA ORÇAMENTÁRIA'!A28</f>
        <v>3.5</v>
      </c>
      <c r="C66" s="386"/>
      <c r="D66" s="401" t="str">
        <f>'PLANILHA ORÇAMENTÁRIA'!D28</f>
        <v>GUIA DE MEIO-FIO, EM CONCRETO COM FCK 20MPA, PRÉ-MOLDADA, MFC-01 PADRÃO DER-MG, DIMENSÕES (12X16,7X35)CM, EXCLUSIVE SARJETA, INCLUSIVE ESCAVAÇÃO, APILOAMENTO E TRANSPORTE COM RETIRADA DO MATERIAL ESCAVADO (EM CAÇAMBA)</v>
      </c>
      <c r="E66" s="389"/>
      <c r="F66" s="389"/>
      <c r="G66" s="389"/>
      <c r="H66" s="389"/>
      <c r="I66" s="389"/>
      <c r="J66" s="390"/>
    </row>
    <row r="67" spans="1:11" ht="12" customHeight="1">
      <c r="A67" s="7" t="s">
        <v>9</v>
      </c>
      <c r="B67" s="23" t="str">
        <f>'PLANILHA ORÇAMENTÁRIA'!B28</f>
        <v>ED-51139</v>
      </c>
      <c r="C67" s="387"/>
      <c r="D67" s="391"/>
      <c r="E67" s="392"/>
      <c r="F67" s="392"/>
      <c r="G67" s="392"/>
      <c r="H67" s="392"/>
      <c r="I67" s="392"/>
      <c r="J67" s="393"/>
    </row>
    <row r="68" spans="1:11" ht="12" customHeight="1">
      <c r="A68" s="394"/>
      <c r="B68" s="395"/>
      <c r="C68" s="2"/>
      <c r="D68" s="3" t="s">
        <v>158</v>
      </c>
      <c r="E68" s="2"/>
      <c r="F68" s="2"/>
      <c r="G68" s="2"/>
      <c r="H68" s="2"/>
      <c r="I68" s="3" t="s">
        <v>80</v>
      </c>
      <c r="J68" s="8" t="s">
        <v>13</v>
      </c>
    </row>
    <row r="69" spans="1:11" ht="12" customHeight="1">
      <c r="A69" s="396" t="s">
        <v>351</v>
      </c>
      <c r="B69" s="397"/>
      <c r="C69" s="11"/>
      <c r="D69" s="31">
        <v>250.58</v>
      </c>
      <c r="E69" s="52"/>
      <c r="F69" s="4"/>
      <c r="G69" s="54"/>
      <c r="H69" s="11"/>
      <c r="I69" s="31">
        <f>ROUND((D69),2)</f>
        <v>250.58</v>
      </c>
      <c r="J69" s="51"/>
    </row>
    <row r="70" spans="1:11" ht="12" customHeight="1">
      <c r="A70" s="415" t="s">
        <v>14</v>
      </c>
      <c r="B70" s="416"/>
      <c r="C70" s="416"/>
      <c r="D70" s="416"/>
      <c r="E70" s="416"/>
      <c r="F70" s="416"/>
      <c r="G70" s="416"/>
      <c r="H70" s="416"/>
      <c r="I70" s="200">
        <f>ROUND((I69),2)</f>
        <v>250.58</v>
      </c>
      <c r="J70" s="189"/>
    </row>
    <row r="71" spans="1:11" ht="12" customHeight="1">
      <c r="A71" s="425"/>
      <c r="B71" s="426"/>
      <c r="C71" s="426"/>
      <c r="D71" s="426"/>
      <c r="E71" s="426"/>
      <c r="F71" s="426"/>
      <c r="G71" s="426"/>
      <c r="H71" s="426"/>
      <c r="I71" s="426"/>
      <c r="J71" s="427"/>
    </row>
    <row r="72" spans="1:11" ht="12" customHeight="1">
      <c r="A72" s="446" t="str">
        <f>'PLANILHA ORÇAMENTÁRIA'!D31</f>
        <v>URBANIZAÇÃO</v>
      </c>
      <c r="B72" s="447"/>
      <c r="C72" s="447"/>
      <c r="D72" s="447"/>
      <c r="E72" s="447"/>
      <c r="F72" s="447"/>
      <c r="G72" s="447"/>
      <c r="H72" s="447"/>
      <c r="I72" s="447"/>
      <c r="J72" s="448"/>
    </row>
    <row r="73" spans="1:11" ht="12" customHeight="1">
      <c r="A73" s="394"/>
      <c r="B73" s="423"/>
      <c r="C73" s="423"/>
      <c r="D73" s="423"/>
      <c r="E73" s="423"/>
      <c r="F73" s="423"/>
      <c r="G73" s="423"/>
      <c r="H73" s="423"/>
      <c r="I73" s="423"/>
      <c r="J73" s="424"/>
    </row>
    <row r="74" spans="1:11" ht="13.5" customHeight="1">
      <c r="A74" s="142" t="s">
        <v>15</v>
      </c>
      <c r="B74" s="143" t="str">
        <f>'PLANILHA ORÇAMENTÁRIA'!A32</f>
        <v>4.1</v>
      </c>
      <c r="C74" s="411"/>
      <c r="D74" s="431" t="str">
        <f>'PLANILHA ORÇAMENTÁRIA'!D32</f>
        <v>PLANTIO E PREPARO DE COVAS PARA ÁRVORES COM ALTURA MÉDIA DE 2,00M, DIMENSÕES (60X60X60)CM, EXCLUSIVE FORNECIMENTO DAS MUDAS</v>
      </c>
      <c r="E74" s="413"/>
      <c r="F74" s="413"/>
      <c r="G74" s="413"/>
      <c r="H74" s="413"/>
      <c r="I74" s="413"/>
      <c r="J74" s="414"/>
      <c r="K74" s="10" t="s">
        <v>155</v>
      </c>
    </row>
    <row r="75" spans="1:11" ht="13.5" customHeight="1">
      <c r="A75" s="7" t="s">
        <v>9</v>
      </c>
      <c r="B75" s="33" t="str">
        <f>'PLANILHA ORÇAMENTÁRIA'!B32</f>
        <v>ED-50432</v>
      </c>
      <c r="C75" s="387"/>
      <c r="D75" s="391"/>
      <c r="E75" s="392"/>
      <c r="F75" s="392"/>
      <c r="G75" s="392"/>
      <c r="H75" s="392"/>
      <c r="I75" s="392"/>
      <c r="J75" s="393"/>
    </row>
    <row r="76" spans="1:11" s="38" customFormat="1" ht="12" customHeight="1">
      <c r="A76" s="394"/>
      <c r="B76" s="395"/>
      <c r="C76" s="2"/>
      <c r="D76" s="3" t="s">
        <v>182</v>
      </c>
      <c r="E76" s="2"/>
      <c r="F76" s="2"/>
      <c r="G76" s="2"/>
      <c r="H76" s="2"/>
      <c r="I76" s="3" t="s">
        <v>23</v>
      </c>
      <c r="J76" s="8" t="s">
        <v>13</v>
      </c>
    </row>
    <row r="77" spans="1:11" ht="21.6" customHeight="1">
      <c r="A77" s="396" t="s">
        <v>352</v>
      </c>
      <c r="B77" s="397"/>
      <c r="C77" s="11"/>
      <c r="D77" s="31">
        <v>5</v>
      </c>
      <c r="E77" s="31"/>
      <c r="F77" s="31"/>
      <c r="G77" s="31"/>
      <c r="H77" s="11"/>
      <c r="I77" s="4">
        <f>ROUND((D77),2)</f>
        <v>5</v>
      </c>
      <c r="J77" s="191"/>
    </row>
    <row r="78" spans="1:11" ht="12" customHeight="1">
      <c r="A78" s="428" t="s">
        <v>14</v>
      </c>
      <c r="B78" s="429"/>
      <c r="C78" s="429"/>
      <c r="D78" s="429"/>
      <c r="E78" s="429"/>
      <c r="F78" s="429"/>
      <c r="G78" s="429"/>
      <c r="H78" s="430"/>
      <c r="I78" s="46">
        <f>ROUND((I77),2)</f>
        <v>5</v>
      </c>
      <c r="J78" s="9"/>
    </row>
    <row r="79" spans="1:11" ht="12" customHeight="1">
      <c r="A79" s="425"/>
      <c r="B79" s="426"/>
      <c r="C79" s="426"/>
      <c r="D79" s="426"/>
      <c r="E79" s="426"/>
      <c r="F79" s="426"/>
      <c r="G79" s="426"/>
      <c r="H79" s="426"/>
      <c r="I79" s="426"/>
      <c r="J79" s="427"/>
    </row>
    <row r="80" spans="1:11" ht="12" customHeight="1">
      <c r="A80" s="142" t="s">
        <v>15</v>
      </c>
      <c r="B80" s="143" t="str">
        <f>'PLANILHA ORÇAMENTÁRIA'!A33</f>
        <v>4.2</v>
      </c>
      <c r="C80" s="411"/>
      <c r="D80" s="412" t="str">
        <f>'PLANILHA ORÇAMENTÁRIA'!D33</f>
        <v>FORNECIMENTO DE PALMEIRA LICURI COM ALTURA MÉDIA DE 2,00M, EXCLUSIVE PLANTIO</v>
      </c>
      <c r="E80" s="413"/>
      <c r="F80" s="413"/>
      <c r="G80" s="413"/>
      <c r="H80" s="413"/>
      <c r="I80" s="413"/>
      <c r="J80" s="414"/>
      <c r="K80" s="10" t="s">
        <v>155</v>
      </c>
    </row>
    <row r="81" spans="1:11" ht="12" customHeight="1">
      <c r="A81" s="7" t="s">
        <v>9</v>
      </c>
      <c r="B81" s="33" t="str">
        <f>'PLANILHA ORÇAMENTÁRIA'!B33</f>
        <v>ED-50448</v>
      </c>
      <c r="C81" s="387"/>
      <c r="D81" s="391"/>
      <c r="E81" s="392"/>
      <c r="F81" s="392"/>
      <c r="G81" s="392"/>
      <c r="H81" s="392"/>
      <c r="I81" s="392"/>
      <c r="J81" s="393"/>
    </row>
    <row r="82" spans="1:11" ht="12" customHeight="1">
      <c r="A82" s="394"/>
      <c r="B82" s="395"/>
      <c r="C82" s="2"/>
      <c r="D82" s="3" t="s">
        <v>182</v>
      </c>
      <c r="E82" s="2"/>
      <c r="F82" s="2"/>
      <c r="G82" s="2"/>
      <c r="H82" s="2"/>
      <c r="I82" s="3" t="s">
        <v>23</v>
      </c>
      <c r="J82" s="8" t="s">
        <v>13</v>
      </c>
    </row>
    <row r="83" spans="1:11" ht="15.6" customHeight="1">
      <c r="A83" s="396" t="s">
        <v>353</v>
      </c>
      <c r="B83" s="397"/>
      <c r="C83" s="11"/>
      <c r="D83" s="31">
        <v>5</v>
      </c>
      <c r="E83" s="31"/>
      <c r="F83" s="31"/>
      <c r="G83" s="31"/>
      <c r="H83" s="11"/>
      <c r="I83" s="4">
        <f>ROUND((D83),2)</f>
        <v>5</v>
      </c>
      <c r="J83" s="51"/>
    </row>
    <row r="84" spans="1:11" ht="12" customHeight="1">
      <c r="A84" s="428" t="s">
        <v>14</v>
      </c>
      <c r="B84" s="429"/>
      <c r="C84" s="429"/>
      <c r="D84" s="429"/>
      <c r="E84" s="429"/>
      <c r="F84" s="429"/>
      <c r="G84" s="429"/>
      <c r="H84" s="430"/>
      <c r="I84" s="46">
        <f>ROUND((I83),2)</f>
        <v>5</v>
      </c>
      <c r="J84" s="9"/>
    </row>
    <row r="85" spans="1:11" ht="13.5" customHeight="1">
      <c r="A85" s="394"/>
      <c r="B85" s="423"/>
      <c r="C85" s="423"/>
      <c r="D85" s="423"/>
      <c r="E85" s="423"/>
      <c r="F85" s="423"/>
      <c r="G85" s="423"/>
      <c r="H85" s="423"/>
      <c r="I85" s="423"/>
      <c r="J85" s="424"/>
    </row>
    <row r="86" spans="1:11" ht="13.5" customHeight="1">
      <c r="A86" s="446" t="str">
        <f>'PLANILHA ORÇAMENTÁRIA'!D36</f>
        <v>PERGOLADO E EQUIPAMENTOS</v>
      </c>
      <c r="B86" s="447"/>
      <c r="C86" s="447"/>
      <c r="D86" s="447"/>
      <c r="E86" s="447"/>
      <c r="F86" s="447"/>
      <c r="G86" s="447"/>
      <c r="H86" s="447"/>
      <c r="I86" s="447"/>
      <c r="J86" s="448"/>
    </row>
    <row r="87" spans="1:11" ht="13.5" customHeight="1">
      <c r="A87" s="194"/>
      <c r="B87" s="195"/>
      <c r="C87" s="198"/>
      <c r="D87" s="198"/>
      <c r="E87" s="198"/>
      <c r="F87" s="198"/>
      <c r="G87" s="198"/>
      <c r="H87" s="198"/>
      <c r="I87" s="198"/>
      <c r="J87" s="201"/>
    </row>
    <row r="88" spans="1:11" ht="13.5" customHeight="1">
      <c r="A88" s="7" t="s">
        <v>15</v>
      </c>
      <c r="B88" s="30" t="s">
        <v>36</v>
      </c>
      <c r="C88" s="386"/>
      <c r="D88" s="401" t="str">
        <f>'PLANILHA ORÇAMENTÁRIA'!D37</f>
        <v>INSTALAÇÃO DE PERGOLADO DE MADEIRA, EM MAÇARANDUBA, ANGELIM OU EQUIVALENTE DA REGIÃO, FIXADO COM CONCRETO SOBRE SOLO. AF_11/2021 (103315)</v>
      </c>
      <c r="E88" s="389"/>
      <c r="F88" s="389"/>
      <c r="G88" s="389"/>
      <c r="H88" s="389"/>
      <c r="I88" s="389"/>
      <c r="J88" s="390"/>
      <c r="K88" s="10" t="s">
        <v>155</v>
      </c>
    </row>
    <row r="89" spans="1:11">
      <c r="A89" s="7" t="s">
        <v>9</v>
      </c>
      <c r="B89" s="23">
        <f>'PLANILHA ORÇAMENTÁRIA'!B37</f>
        <v>103315</v>
      </c>
      <c r="C89" s="387"/>
      <c r="D89" s="391"/>
      <c r="E89" s="392"/>
      <c r="F89" s="392"/>
      <c r="G89" s="392"/>
      <c r="H89" s="392"/>
      <c r="I89" s="392"/>
      <c r="J89" s="393"/>
    </row>
    <row r="90" spans="1:11">
      <c r="A90" s="394"/>
      <c r="B90" s="395"/>
      <c r="C90" s="35"/>
      <c r="D90" s="3" t="s">
        <v>158</v>
      </c>
      <c r="E90" s="3" t="s">
        <v>412</v>
      </c>
      <c r="F90" s="3" t="s">
        <v>413</v>
      </c>
      <c r="G90" s="3"/>
      <c r="H90" s="2"/>
      <c r="I90" s="3" t="s">
        <v>81</v>
      </c>
      <c r="J90" s="8" t="s">
        <v>13</v>
      </c>
    </row>
    <row r="91" spans="1:11" ht="16.149999999999999" customHeight="1">
      <c r="A91" s="396" t="s">
        <v>414</v>
      </c>
      <c r="B91" s="432"/>
      <c r="C91" s="36"/>
      <c r="D91" s="271">
        <v>3.65</v>
      </c>
      <c r="E91" s="272">
        <v>2.4</v>
      </c>
      <c r="F91" s="272">
        <v>5</v>
      </c>
      <c r="G91" s="272"/>
      <c r="H91" s="35"/>
      <c r="I91" s="4">
        <f>ROUND((D91*E91*F91),2)</f>
        <v>43.8</v>
      </c>
      <c r="J91" s="9"/>
      <c r="K91" s="12"/>
    </row>
    <row r="92" spans="1:11" ht="16.149999999999999" customHeight="1">
      <c r="A92" s="396" t="s">
        <v>415</v>
      </c>
      <c r="B92" s="432"/>
      <c r="C92" s="36"/>
      <c r="D92" s="273">
        <v>6.65</v>
      </c>
      <c r="E92" s="274">
        <v>6.65</v>
      </c>
      <c r="F92" s="274">
        <v>1</v>
      </c>
      <c r="G92" s="274"/>
      <c r="H92" s="266"/>
      <c r="I92" s="4">
        <f>ROUND((D92*E92*F92),2)</f>
        <v>44.22</v>
      </c>
      <c r="J92" s="9"/>
      <c r="K92" s="12"/>
    </row>
    <row r="93" spans="1:11" ht="12" customHeight="1">
      <c r="A93" s="428" t="s">
        <v>14</v>
      </c>
      <c r="B93" s="429"/>
      <c r="C93" s="399"/>
      <c r="D93" s="399"/>
      <c r="E93" s="399"/>
      <c r="F93" s="399"/>
      <c r="G93" s="399"/>
      <c r="H93" s="400"/>
      <c r="I93" s="46">
        <f>ROUND((I91+I92),2)</f>
        <v>88.02</v>
      </c>
      <c r="J93" s="9"/>
    </row>
    <row r="94" spans="1:11" ht="12" customHeight="1">
      <c r="A94" s="456"/>
      <c r="B94" s="457"/>
      <c r="C94" s="457"/>
      <c r="D94" s="457"/>
      <c r="E94" s="457"/>
      <c r="F94" s="457"/>
      <c r="G94" s="457"/>
      <c r="H94" s="457"/>
      <c r="I94" s="457"/>
      <c r="J94" s="458"/>
    </row>
    <row r="95" spans="1:11" ht="12" customHeight="1">
      <c r="A95" s="7" t="s">
        <v>15</v>
      </c>
      <c r="B95" s="22" t="s">
        <v>37</v>
      </c>
      <c r="C95" s="386"/>
      <c r="D95" s="401" t="str">
        <f>'PLANILHA ORÇAMENTÁRIA'!D38</f>
        <v>BANCO EM CONCRETO APARENTE, SEM ENCOSTO, POLIDO COM ACABAMENTO EM VERNIZ, ESP. 8CM, COMPRIMENTO 200CM, LARGURA 40CM, ALTURA 55CM, INCLUSIVE CORTE NO PISO PARA FIXAÇÃO COM CONCRETO NÃO ESTRUTURAL, PREPARADO EM OBRA COM BETONEIRA, COM FCK 15 MPA</v>
      </c>
      <c r="E95" s="389"/>
      <c r="F95" s="389"/>
      <c r="G95" s="389"/>
      <c r="H95" s="389"/>
      <c r="I95" s="389"/>
      <c r="J95" s="390"/>
      <c r="K95" s="10" t="s">
        <v>155</v>
      </c>
    </row>
    <row r="96" spans="1:11" ht="12" customHeight="1">
      <c r="A96" s="7" t="s">
        <v>9</v>
      </c>
      <c r="B96" s="33" t="str">
        <f>'PLANILHA ORÇAMENTÁRIA'!B38</f>
        <v>ED-15446</v>
      </c>
      <c r="C96" s="387"/>
      <c r="D96" s="391"/>
      <c r="E96" s="392"/>
      <c r="F96" s="392"/>
      <c r="G96" s="392"/>
      <c r="H96" s="392"/>
      <c r="I96" s="392"/>
      <c r="J96" s="393"/>
    </row>
    <row r="97" spans="1:10" ht="12" customHeight="1">
      <c r="A97" s="394"/>
      <c r="B97" s="395"/>
      <c r="C97" s="2"/>
      <c r="D97" s="3" t="s">
        <v>182</v>
      </c>
      <c r="E97" s="2"/>
      <c r="F97" s="2"/>
      <c r="G97" s="2"/>
      <c r="H97" s="2"/>
      <c r="I97" s="3" t="str">
        <f>I90</f>
        <v>Quantidade (U)</v>
      </c>
      <c r="J97" s="8" t="s">
        <v>13</v>
      </c>
    </row>
    <row r="98" spans="1:10" ht="15.6" customHeight="1">
      <c r="A98" s="396" t="s">
        <v>354</v>
      </c>
      <c r="B98" s="397"/>
      <c r="C98" s="11"/>
      <c r="D98" s="31">
        <v>19</v>
      </c>
      <c r="E98" s="31"/>
      <c r="F98" s="31"/>
      <c r="G98" s="31"/>
      <c r="H98" s="11"/>
      <c r="I98" s="4">
        <f>ROUND((D98),2)</f>
        <v>19</v>
      </c>
      <c r="J98" s="51" t="s">
        <v>85</v>
      </c>
    </row>
    <row r="99" spans="1:10" ht="12" customHeight="1">
      <c r="A99" s="428" t="s">
        <v>14</v>
      </c>
      <c r="B99" s="429"/>
      <c r="C99" s="429"/>
      <c r="D99" s="429"/>
      <c r="E99" s="429"/>
      <c r="F99" s="429"/>
      <c r="G99" s="429"/>
      <c r="H99" s="430"/>
      <c r="I99" s="46">
        <f>ROUND((I98),2)</f>
        <v>19</v>
      </c>
      <c r="J99" s="9"/>
    </row>
    <row r="100" spans="1:10" ht="13.5" customHeight="1">
      <c r="A100" s="394"/>
      <c r="B100" s="423"/>
      <c r="C100" s="423"/>
      <c r="D100" s="423"/>
      <c r="E100" s="423"/>
      <c r="F100" s="423"/>
      <c r="G100" s="423"/>
      <c r="H100" s="423"/>
      <c r="I100" s="423"/>
      <c r="J100" s="424"/>
    </row>
    <row r="101" spans="1:10" ht="13.5" customHeight="1">
      <c r="A101" s="7" t="s">
        <v>15</v>
      </c>
      <c r="B101" s="22" t="str">
        <f>'PLANILHA ORÇAMENTÁRIA'!A39</f>
        <v>5.3</v>
      </c>
      <c r="C101" s="386"/>
      <c r="D101" s="401" t="str">
        <f>'PLANILHA ORÇAMENTÁRIA'!D39</f>
        <v>CONJUNTO DE MESA E BANCOS DE CONCRETO PARA JOGOS (02 BANCOS EM ARCO COM D INTERNO = 130 CM E H = 43 CM E MESA COM D = 80 CM, E = 8 CM E H = 75 CM)</v>
      </c>
      <c r="E101" s="389"/>
      <c r="F101" s="389"/>
      <c r="G101" s="389"/>
      <c r="H101" s="389"/>
      <c r="I101" s="389"/>
      <c r="J101" s="390"/>
    </row>
    <row r="102" spans="1:10" ht="13.5" customHeight="1">
      <c r="A102" s="7" t="s">
        <v>9</v>
      </c>
      <c r="B102" s="33" t="str">
        <f>'PLANILHA ORÇAMENTÁRIA'!B39</f>
        <v>ED-48360</v>
      </c>
      <c r="C102" s="387"/>
      <c r="D102" s="391"/>
      <c r="E102" s="392"/>
      <c r="F102" s="392"/>
      <c r="G102" s="392"/>
      <c r="H102" s="392"/>
      <c r="I102" s="392"/>
      <c r="J102" s="393"/>
    </row>
    <row r="103" spans="1:10" ht="13.5" customHeight="1">
      <c r="A103" s="394"/>
      <c r="B103" s="395"/>
      <c r="C103" s="2"/>
      <c r="D103" s="3" t="s">
        <v>182</v>
      </c>
      <c r="E103" s="2"/>
      <c r="F103" s="2"/>
      <c r="G103" s="2"/>
      <c r="H103" s="2"/>
      <c r="I103" s="3" t="str">
        <f>I97</f>
        <v>Quantidade (U)</v>
      </c>
      <c r="J103" s="8" t="s">
        <v>13</v>
      </c>
    </row>
    <row r="104" spans="1:10" ht="13.5" customHeight="1">
      <c r="A104" s="396" t="s">
        <v>356</v>
      </c>
      <c r="B104" s="397"/>
      <c r="C104" s="11"/>
      <c r="D104" s="31">
        <v>4</v>
      </c>
      <c r="E104" s="31"/>
      <c r="F104" s="31"/>
      <c r="G104" s="31"/>
      <c r="H104" s="11"/>
      <c r="I104" s="4">
        <f>ROUND((D104),2)</f>
        <v>4</v>
      </c>
      <c r="J104" s="191" t="s">
        <v>85</v>
      </c>
    </row>
    <row r="105" spans="1:10" ht="13.5" customHeight="1">
      <c r="A105" s="428" t="s">
        <v>14</v>
      </c>
      <c r="B105" s="429"/>
      <c r="C105" s="429"/>
      <c r="D105" s="429"/>
      <c r="E105" s="429"/>
      <c r="F105" s="429"/>
      <c r="G105" s="429"/>
      <c r="H105" s="430"/>
      <c r="I105" s="46">
        <f>ROUND((I104),2)</f>
        <v>4</v>
      </c>
      <c r="J105" s="9"/>
    </row>
    <row r="106" spans="1:10" ht="13.5" customHeight="1">
      <c r="A106" s="394"/>
      <c r="B106" s="423"/>
      <c r="C106" s="423"/>
      <c r="D106" s="423"/>
      <c r="E106" s="423"/>
      <c r="F106" s="423"/>
      <c r="G106" s="423"/>
      <c r="H106" s="423"/>
      <c r="I106" s="423"/>
      <c r="J106" s="424"/>
    </row>
    <row r="107" spans="1:10" ht="13.5" customHeight="1">
      <c r="A107" s="7" t="s">
        <v>15</v>
      </c>
      <c r="B107" s="22" t="str">
        <f>'PLANILHA ORÇAMENTÁRIA'!A40</f>
        <v>5.4</v>
      </c>
      <c r="C107" s="386"/>
      <c r="D107" s="401" t="str">
        <f>'PLANILHA ORÇAMENTÁRIA'!D40</f>
        <v>INSTALAÇÃO DE LIXEIRA METÁLICA DUPLA, CAPACIDADE DE 60 L, EM TUBO DE AÇO CARBONO E CESTOS EM CHAPA DE AÇO COM PINTURA ELETROSTÁTICA, SOBRE SOLO. AF_11/2021</v>
      </c>
      <c r="E107" s="389"/>
      <c r="F107" s="389"/>
      <c r="G107" s="389"/>
      <c r="H107" s="389"/>
      <c r="I107" s="389"/>
      <c r="J107" s="390"/>
    </row>
    <row r="108" spans="1:10" ht="13.5" customHeight="1">
      <c r="A108" s="7" t="s">
        <v>9</v>
      </c>
      <c r="B108" s="33">
        <f>'PLANILHA ORÇAMENTÁRIA'!B40</f>
        <v>103310</v>
      </c>
      <c r="C108" s="387"/>
      <c r="D108" s="391"/>
      <c r="E108" s="392"/>
      <c r="F108" s="392"/>
      <c r="G108" s="392"/>
      <c r="H108" s="392"/>
      <c r="I108" s="392"/>
      <c r="J108" s="393"/>
    </row>
    <row r="109" spans="1:10" ht="13.5" customHeight="1">
      <c r="A109" s="394"/>
      <c r="B109" s="395"/>
      <c r="C109" s="2"/>
      <c r="D109" s="3" t="s">
        <v>182</v>
      </c>
      <c r="E109" s="2"/>
      <c r="F109" s="2"/>
      <c r="G109" s="2"/>
      <c r="H109" s="2"/>
      <c r="I109" s="3" t="str">
        <f>I103</f>
        <v>Quantidade (U)</v>
      </c>
      <c r="J109" s="8" t="s">
        <v>13</v>
      </c>
    </row>
    <row r="110" spans="1:10" ht="13.5" customHeight="1">
      <c r="A110" s="396" t="s">
        <v>357</v>
      </c>
      <c r="B110" s="397"/>
      <c r="C110" s="11"/>
      <c r="D110" s="31">
        <v>5</v>
      </c>
      <c r="E110" s="31"/>
      <c r="F110" s="31"/>
      <c r="G110" s="31"/>
      <c r="H110" s="11"/>
      <c r="I110" s="4">
        <f>ROUND((D110),2)</f>
        <v>5</v>
      </c>
      <c r="J110" s="191" t="s">
        <v>85</v>
      </c>
    </row>
    <row r="111" spans="1:10" ht="13.5" customHeight="1">
      <c r="A111" s="451" t="s">
        <v>14</v>
      </c>
      <c r="B111" s="452"/>
      <c r="C111" s="452"/>
      <c r="D111" s="452"/>
      <c r="E111" s="452"/>
      <c r="F111" s="452"/>
      <c r="G111" s="452"/>
      <c r="H111" s="453"/>
      <c r="I111" s="139">
        <f>ROUND((I110),2)</f>
        <v>5</v>
      </c>
      <c r="J111" s="141"/>
    </row>
    <row r="112" spans="1:10" ht="13.5" customHeight="1">
      <c r="A112" s="394"/>
      <c r="B112" s="423"/>
      <c r="C112" s="423"/>
      <c r="D112" s="423"/>
      <c r="E112" s="423"/>
      <c r="F112" s="423"/>
      <c r="G112" s="423"/>
      <c r="H112" s="423"/>
      <c r="I112" s="423"/>
      <c r="J112" s="424"/>
    </row>
    <row r="113" spans="1:11" ht="12" customHeight="1">
      <c r="A113" s="446" t="e">
        <f>#REF!</f>
        <v>#REF!</v>
      </c>
      <c r="B113" s="447"/>
      <c r="C113" s="447"/>
      <c r="D113" s="447"/>
      <c r="E113" s="447"/>
      <c r="F113" s="447"/>
      <c r="G113" s="447"/>
      <c r="H113" s="447"/>
      <c r="I113" s="447"/>
      <c r="J113" s="448"/>
    </row>
    <row r="114" spans="1:11" s="394" customFormat="1" ht="12" customHeight="1">
      <c r="A114" s="421"/>
      <c r="B114" s="422"/>
      <c r="C114" s="422"/>
      <c r="D114" s="422"/>
      <c r="E114" s="422"/>
      <c r="F114" s="422"/>
      <c r="G114" s="422"/>
      <c r="H114" s="422"/>
      <c r="I114" s="422"/>
      <c r="J114" s="422"/>
      <c r="K114" s="422"/>
    </row>
    <row r="115" spans="1:11" ht="13.5" customHeight="1">
      <c r="A115" s="7" t="s">
        <v>15</v>
      </c>
      <c r="B115" s="30" t="s">
        <v>38</v>
      </c>
      <c r="C115" s="386"/>
      <c r="D115" s="401" t="s">
        <v>222</v>
      </c>
      <c r="E115" s="389"/>
      <c r="F115" s="389"/>
      <c r="G115" s="389"/>
      <c r="H115" s="389"/>
      <c r="I115" s="389"/>
      <c r="J115" s="390"/>
      <c r="K115" s="10" t="s">
        <v>155</v>
      </c>
    </row>
    <row r="116" spans="1:11" ht="13.5" customHeight="1">
      <c r="A116" s="7" t="s">
        <v>9</v>
      </c>
      <c r="B116" s="23" t="s">
        <v>221</v>
      </c>
      <c r="C116" s="387"/>
      <c r="D116" s="391"/>
      <c r="E116" s="392"/>
      <c r="F116" s="392"/>
      <c r="G116" s="392"/>
      <c r="H116" s="392"/>
      <c r="I116" s="392"/>
      <c r="J116" s="393"/>
    </row>
    <row r="117" spans="1:11" ht="12" customHeight="1">
      <c r="A117" s="394"/>
      <c r="B117" s="395"/>
      <c r="C117" s="11"/>
      <c r="D117" s="2" t="s">
        <v>24</v>
      </c>
      <c r="E117" s="3"/>
      <c r="F117" s="3"/>
      <c r="G117" s="3"/>
      <c r="H117" s="11"/>
      <c r="I117" s="3" t="s">
        <v>81</v>
      </c>
      <c r="J117" s="8" t="s">
        <v>13</v>
      </c>
    </row>
    <row r="118" spans="1:11" ht="22.9" customHeight="1">
      <c r="A118" s="396" t="s">
        <v>358</v>
      </c>
      <c r="B118" s="397"/>
      <c r="C118" s="11"/>
      <c r="D118" s="31">
        <v>5</v>
      </c>
      <c r="E118" s="5"/>
      <c r="F118" s="5"/>
      <c r="G118" s="5"/>
      <c r="H118" s="11"/>
      <c r="I118" s="4">
        <v>5</v>
      </c>
      <c r="J118" s="454" t="s">
        <v>90</v>
      </c>
      <c r="K118" s="12"/>
    </row>
    <row r="119" spans="1:11" ht="12" customHeight="1">
      <c r="A119" s="428" t="s">
        <v>14</v>
      </c>
      <c r="B119" s="429"/>
      <c r="C119" s="429"/>
      <c r="D119" s="429"/>
      <c r="E119" s="429"/>
      <c r="F119" s="429"/>
      <c r="G119" s="429"/>
      <c r="H119" s="430"/>
      <c r="I119" s="46">
        <v>5</v>
      </c>
      <c r="J119" s="455"/>
    </row>
    <row r="120" spans="1:11" s="394" customFormat="1" ht="12" customHeight="1">
      <c r="A120" s="421"/>
      <c r="B120" s="422"/>
      <c r="C120" s="422"/>
      <c r="D120" s="422"/>
      <c r="E120" s="422"/>
      <c r="F120" s="422"/>
      <c r="G120" s="422"/>
      <c r="H120" s="422"/>
      <c r="I120" s="422"/>
      <c r="J120" s="422"/>
      <c r="K120" s="422"/>
    </row>
    <row r="121" spans="1:11" ht="13.5" customHeight="1">
      <c r="A121" s="7" t="s">
        <v>15</v>
      </c>
      <c r="B121" s="30" t="s">
        <v>39</v>
      </c>
      <c r="C121" s="386"/>
      <c r="D121" s="401" t="s">
        <v>224</v>
      </c>
      <c r="E121" s="389"/>
      <c r="F121" s="389"/>
      <c r="G121" s="389"/>
      <c r="H121" s="389"/>
      <c r="I121" s="389"/>
      <c r="J121" s="390"/>
      <c r="K121" s="10" t="s">
        <v>155</v>
      </c>
    </row>
    <row r="122" spans="1:11" ht="13.5" customHeight="1">
      <c r="A122" s="7" t="s">
        <v>9</v>
      </c>
      <c r="B122" s="23" t="s">
        <v>223</v>
      </c>
      <c r="C122" s="387"/>
      <c r="D122" s="391"/>
      <c r="E122" s="392"/>
      <c r="F122" s="392"/>
      <c r="G122" s="392"/>
      <c r="H122" s="392"/>
      <c r="I122" s="392"/>
      <c r="J122" s="393"/>
    </row>
    <row r="123" spans="1:11" ht="12" customHeight="1">
      <c r="A123" s="394"/>
      <c r="B123" s="395"/>
      <c r="C123" s="11"/>
      <c r="D123" s="2" t="s">
        <v>24</v>
      </c>
      <c r="E123" s="3"/>
      <c r="F123" s="3"/>
      <c r="G123" s="3"/>
      <c r="H123" s="11"/>
      <c r="I123" s="3" t="s">
        <v>81</v>
      </c>
      <c r="J123" s="8" t="s">
        <v>13</v>
      </c>
    </row>
    <row r="124" spans="1:11" ht="22.9" customHeight="1">
      <c r="A124" s="396" t="s">
        <v>359</v>
      </c>
      <c r="B124" s="397"/>
      <c r="C124" s="11"/>
      <c r="D124" s="31">
        <v>1</v>
      </c>
      <c r="E124" s="5"/>
      <c r="F124" s="5"/>
      <c r="G124" s="5"/>
      <c r="H124" s="11"/>
      <c r="I124" s="4">
        <v>1</v>
      </c>
      <c r="J124" s="454" t="s">
        <v>90</v>
      </c>
      <c r="K124" s="12"/>
    </row>
    <row r="125" spans="1:11" ht="12" customHeight="1">
      <c r="A125" s="428" t="s">
        <v>14</v>
      </c>
      <c r="B125" s="429"/>
      <c r="C125" s="429"/>
      <c r="D125" s="429"/>
      <c r="E125" s="429"/>
      <c r="F125" s="429"/>
      <c r="G125" s="429"/>
      <c r="H125" s="430"/>
      <c r="I125" s="46">
        <v>1</v>
      </c>
      <c r="J125" s="455"/>
    </row>
    <row r="126" spans="1:11" s="394" customFormat="1" ht="12" customHeight="1">
      <c r="A126" s="421"/>
      <c r="B126" s="422"/>
      <c r="C126" s="422"/>
      <c r="D126" s="422"/>
      <c r="E126" s="422"/>
      <c r="F126" s="422"/>
      <c r="G126" s="422"/>
      <c r="H126" s="422"/>
      <c r="I126" s="422"/>
      <c r="J126" s="422"/>
      <c r="K126" s="422"/>
    </row>
    <row r="127" spans="1:11" ht="13.5" customHeight="1">
      <c r="A127" s="7" t="s">
        <v>15</v>
      </c>
      <c r="B127" s="22" t="s">
        <v>40</v>
      </c>
      <c r="C127" s="386"/>
      <c r="D127" s="401" t="s">
        <v>192</v>
      </c>
      <c r="E127" s="389"/>
      <c r="F127" s="389"/>
      <c r="G127" s="389"/>
      <c r="H127" s="389"/>
      <c r="I127" s="389"/>
      <c r="J127" s="390"/>
      <c r="K127" s="10" t="s">
        <v>155</v>
      </c>
    </row>
    <row r="128" spans="1:11" ht="13.5" customHeight="1">
      <c r="A128" s="7" t="s">
        <v>9</v>
      </c>
      <c r="B128" s="23" t="s">
        <v>225</v>
      </c>
      <c r="C128" s="387"/>
      <c r="D128" s="391"/>
      <c r="E128" s="392"/>
      <c r="F128" s="392"/>
      <c r="G128" s="392"/>
      <c r="H128" s="392"/>
      <c r="I128" s="392"/>
      <c r="J128" s="393"/>
    </row>
    <row r="129" spans="1:11" ht="12" customHeight="1">
      <c r="A129" s="394"/>
      <c r="B129" s="395"/>
      <c r="C129" s="11"/>
      <c r="D129" s="2" t="s">
        <v>24</v>
      </c>
      <c r="E129" s="3"/>
      <c r="F129" s="3"/>
      <c r="G129" s="3"/>
      <c r="H129" s="11"/>
      <c r="I129" s="3" t="s">
        <v>81</v>
      </c>
      <c r="J129" s="8" t="s">
        <v>13</v>
      </c>
    </row>
    <row r="130" spans="1:11" ht="22.9" customHeight="1">
      <c r="A130" s="396" t="s">
        <v>360</v>
      </c>
      <c r="B130" s="397"/>
      <c r="C130" s="11"/>
      <c r="D130" s="31">
        <v>1</v>
      </c>
      <c r="E130" s="5"/>
      <c r="F130" s="5"/>
      <c r="G130" s="5"/>
      <c r="H130" s="11"/>
      <c r="I130" s="4">
        <v>1</v>
      </c>
      <c r="J130" s="459" t="s">
        <v>90</v>
      </c>
      <c r="K130" s="12"/>
    </row>
    <row r="131" spans="1:11" ht="12" customHeight="1">
      <c r="A131" s="428" t="s">
        <v>14</v>
      </c>
      <c r="B131" s="429"/>
      <c r="C131" s="429"/>
      <c r="D131" s="429"/>
      <c r="E131" s="429"/>
      <c r="F131" s="429"/>
      <c r="G131" s="429"/>
      <c r="H131" s="430"/>
      <c r="I131" s="46">
        <v>1</v>
      </c>
      <c r="J131" s="455"/>
    </row>
    <row r="132" spans="1:11" ht="12" customHeight="1">
      <c r="A132" s="66"/>
      <c r="B132" s="27"/>
      <c r="C132" s="27"/>
      <c r="D132" s="27"/>
      <c r="E132" s="27"/>
      <c r="F132" s="27"/>
      <c r="G132" s="27"/>
      <c r="H132" s="27"/>
      <c r="I132" s="67"/>
      <c r="J132" s="45"/>
    </row>
    <row r="133" spans="1:11" ht="12" customHeight="1">
      <c r="A133" s="7" t="s">
        <v>15</v>
      </c>
      <c r="B133" s="22" t="s">
        <v>41</v>
      </c>
      <c r="C133" s="386"/>
      <c r="D133" s="401" t="s">
        <v>328</v>
      </c>
      <c r="E133" s="389"/>
      <c r="F133" s="389"/>
      <c r="G133" s="389"/>
      <c r="H133" s="389"/>
      <c r="I133" s="389"/>
      <c r="J133" s="390"/>
    </row>
    <row r="134" spans="1:11">
      <c r="A134" s="7" t="s">
        <v>9</v>
      </c>
      <c r="B134" s="23" t="s">
        <v>92</v>
      </c>
      <c r="C134" s="387"/>
      <c r="D134" s="391"/>
      <c r="E134" s="392"/>
      <c r="F134" s="392"/>
      <c r="G134" s="392"/>
      <c r="H134" s="392"/>
      <c r="I134" s="392"/>
      <c r="J134" s="393"/>
      <c r="K134" s="10" t="s">
        <v>155</v>
      </c>
    </row>
    <row r="135" spans="1:11" ht="12" customHeight="1">
      <c r="A135" s="394"/>
      <c r="B135" s="395"/>
      <c r="C135" s="11"/>
      <c r="D135" s="2" t="s">
        <v>24</v>
      </c>
      <c r="E135" s="3"/>
      <c r="F135" s="3"/>
      <c r="G135" s="3"/>
      <c r="H135" s="11"/>
      <c r="I135" s="3" t="s">
        <v>81</v>
      </c>
      <c r="J135" s="8" t="s">
        <v>13</v>
      </c>
    </row>
    <row r="136" spans="1:11" ht="12" customHeight="1">
      <c r="A136" s="396" t="s">
        <v>361</v>
      </c>
      <c r="B136" s="397"/>
      <c r="C136" s="11"/>
      <c r="D136" s="31">
        <v>6</v>
      </c>
      <c r="E136" s="5"/>
      <c r="F136" s="5"/>
      <c r="G136" s="5"/>
      <c r="H136" s="11"/>
      <c r="I136" s="4">
        <v>6</v>
      </c>
      <c r="J136" s="459" t="s">
        <v>90</v>
      </c>
    </row>
    <row r="137" spans="1:11" ht="12" customHeight="1">
      <c r="A137" s="428" t="s">
        <v>14</v>
      </c>
      <c r="B137" s="429"/>
      <c r="C137" s="429"/>
      <c r="D137" s="429"/>
      <c r="E137" s="429"/>
      <c r="F137" s="429"/>
      <c r="G137" s="429"/>
      <c r="H137" s="430"/>
      <c r="I137" s="46">
        <v>6</v>
      </c>
      <c r="J137" s="455"/>
    </row>
    <row r="138" spans="1:11" s="394" customFormat="1" ht="12" customHeight="1">
      <c r="A138" s="421"/>
      <c r="B138" s="422"/>
      <c r="C138" s="422"/>
      <c r="D138" s="422"/>
      <c r="E138" s="422"/>
      <c r="F138" s="422"/>
      <c r="G138" s="422"/>
      <c r="H138" s="422"/>
      <c r="I138" s="422"/>
      <c r="J138" s="422"/>
      <c r="K138" s="422"/>
    </row>
    <row r="139" spans="1:11" ht="13.5" customHeight="1">
      <c r="A139" s="7" t="s">
        <v>15</v>
      </c>
      <c r="B139" s="22" t="s">
        <v>49</v>
      </c>
      <c r="C139" s="386"/>
      <c r="D139" s="401" t="s">
        <v>227</v>
      </c>
      <c r="E139" s="389"/>
      <c r="F139" s="389"/>
      <c r="G139" s="389"/>
      <c r="H139" s="389"/>
      <c r="I139" s="389"/>
      <c r="J139" s="390"/>
      <c r="K139" s="10" t="s">
        <v>155</v>
      </c>
    </row>
    <row r="140" spans="1:11" ht="13.5" customHeight="1">
      <c r="A140" s="7" t="s">
        <v>9</v>
      </c>
      <c r="B140" s="23" t="s">
        <v>226</v>
      </c>
      <c r="C140" s="387"/>
      <c r="D140" s="391"/>
      <c r="E140" s="392"/>
      <c r="F140" s="392"/>
      <c r="G140" s="392"/>
      <c r="H140" s="392"/>
      <c r="I140" s="392"/>
      <c r="J140" s="393"/>
    </row>
    <row r="141" spans="1:11" ht="12" customHeight="1">
      <c r="A141" s="394"/>
      <c r="B141" s="395"/>
      <c r="C141" s="11"/>
      <c r="D141" s="2" t="s">
        <v>24</v>
      </c>
      <c r="E141" s="3"/>
      <c r="F141" s="3"/>
      <c r="G141" s="3"/>
      <c r="H141" s="11"/>
      <c r="I141" s="3" t="s">
        <v>81</v>
      </c>
      <c r="J141" s="8" t="s">
        <v>13</v>
      </c>
    </row>
    <row r="142" spans="1:11" ht="22.9" customHeight="1">
      <c r="A142" s="396" t="s">
        <v>362</v>
      </c>
      <c r="B142" s="397"/>
      <c r="C142" s="11"/>
      <c r="D142" s="31">
        <v>1</v>
      </c>
      <c r="E142" s="5"/>
      <c r="F142" s="5"/>
      <c r="G142" s="5"/>
      <c r="H142" s="11"/>
      <c r="I142" s="4">
        <v>1</v>
      </c>
      <c r="J142" s="459" t="s">
        <v>90</v>
      </c>
      <c r="K142" s="12"/>
    </row>
    <row r="143" spans="1:11" ht="12" customHeight="1">
      <c r="A143" s="428" t="s">
        <v>14</v>
      </c>
      <c r="B143" s="429"/>
      <c r="C143" s="429"/>
      <c r="D143" s="429"/>
      <c r="E143" s="429"/>
      <c r="F143" s="429"/>
      <c r="G143" s="429"/>
      <c r="H143" s="430"/>
      <c r="I143" s="46">
        <v>1</v>
      </c>
      <c r="J143" s="455"/>
    </row>
    <row r="144" spans="1:11" s="394" customFormat="1" ht="12" customHeight="1">
      <c r="A144" s="421"/>
      <c r="B144" s="422"/>
      <c r="C144" s="422"/>
      <c r="D144" s="422"/>
      <c r="E144" s="422"/>
      <c r="F144" s="422"/>
      <c r="G144" s="422"/>
      <c r="H144" s="422"/>
      <c r="I144" s="422"/>
      <c r="J144" s="422"/>
      <c r="K144" s="422"/>
    </row>
    <row r="145" spans="1:11" ht="13.5" customHeight="1">
      <c r="A145" s="7" t="s">
        <v>15</v>
      </c>
      <c r="B145" s="22" t="s">
        <v>64</v>
      </c>
      <c r="C145" s="386"/>
      <c r="D145" s="401" t="s">
        <v>229</v>
      </c>
      <c r="E145" s="389"/>
      <c r="F145" s="389"/>
      <c r="G145" s="389"/>
      <c r="H145" s="389"/>
      <c r="I145" s="389"/>
      <c r="J145" s="390"/>
    </row>
    <row r="146" spans="1:11" ht="21.75" customHeight="1">
      <c r="A146" s="7" t="s">
        <v>9</v>
      </c>
      <c r="B146" s="23" t="s">
        <v>228</v>
      </c>
      <c r="C146" s="387"/>
      <c r="D146" s="391"/>
      <c r="E146" s="392"/>
      <c r="F146" s="392"/>
      <c r="G146" s="392"/>
      <c r="H146" s="392"/>
      <c r="I146" s="392"/>
      <c r="J146" s="393"/>
      <c r="K146" s="10" t="s">
        <v>155</v>
      </c>
    </row>
    <row r="147" spans="1:11" ht="12" customHeight="1">
      <c r="A147" s="394"/>
      <c r="B147" s="395"/>
      <c r="C147" s="11"/>
      <c r="D147" s="2" t="s">
        <v>24</v>
      </c>
      <c r="E147" s="3"/>
      <c r="F147" s="3"/>
      <c r="G147" s="3"/>
      <c r="H147" s="11"/>
      <c r="I147" s="3" t="s">
        <v>81</v>
      </c>
      <c r="J147" s="8" t="s">
        <v>13</v>
      </c>
    </row>
    <row r="148" spans="1:11" ht="22.9" customHeight="1">
      <c r="A148" s="396" t="s">
        <v>363</v>
      </c>
      <c r="B148" s="397"/>
      <c r="C148" s="11"/>
      <c r="D148" s="31">
        <v>6</v>
      </c>
      <c r="E148" s="5"/>
      <c r="F148" s="5"/>
      <c r="G148" s="5"/>
      <c r="H148" s="11"/>
      <c r="I148" s="4">
        <v>6</v>
      </c>
      <c r="J148" s="459" t="s">
        <v>90</v>
      </c>
      <c r="K148" s="12"/>
    </row>
    <row r="149" spans="1:11" ht="12" customHeight="1">
      <c r="A149" s="428" t="s">
        <v>14</v>
      </c>
      <c r="B149" s="429"/>
      <c r="C149" s="429"/>
      <c r="D149" s="429"/>
      <c r="E149" s="429"/>
      <c r="F149" s="429"/>
      <c r="G149" s="429"/>
      <c r="H149" s="430"/>
      <c r="I149" s="46">
        <v>6</v>
      </c>
      <c r="J149" s="455"/>
    </row>
    <row r="150" spans="1:11" s="394" customFormat="1" ht="12" customHeight="1">
      <c r="A150" s="421"/>
      <c r="B150" s="422"/>
      <c r="C150" s="422"/>
      <c r="D150" s="422"/>
      <c r="E150" s="422"/>
      <c r="F150" s="422"/>
      <c r="G150" s="422"/>
      <c r="H150" s="422"/>
      <c r="I150" s="422"/>
      <c r="J150" s="422"/>
      <c r="K150" s="422"/>
    </row>
    <row r="151" spans="1:11" ht="13.5" customHeight="1">
      <c r="A151" s="7" t="s">
        <v>15</v>
      </c>
      <c r="B151" s="22" t="s">
        <v>65</v>
      </c>
      <c r="C151" s="386"/>
      <c r="D151" s="401" t="s">
        <v>231</v>
      </c>
      <c r="E151" s="389"/>
      <c r="F151" s="389"/>
      <c r="G151" s="389"/>
      <c r="H151" s="389"/>
      <c r="I151" s="389"/>
      <c r="J151" s="390"/>
      <c r="K151" s="10" t="s">
        <v>155</v>
      </c>
    </row>
    <row r="152" spans="1:11" ht="13.5" customHeight="1">
      <c r="A152" s="7" t="s">
        <v>9</v>
      </c>
      <c r="B152" s="23" t="s">
        <v>230</v>
      </c>
      <c r="C152" s="387"/>
      <c r="D152" s="391"/>
      <c r="E152" s="392"/>
      <c r="F152" s="392"/>
      <c r="G152" s="392"/>
      <c r="H152" s="392"/>
      <c r="I152" s="392"/>
      <c r="J152" s="393"/>
    </row>
    <row r="153" spans="1:11" ht="12" customHeight="1">
      <c r="A153" s="394"/>
      <c r="B153" s="395"/>
      <c r="C153" s="11"/>
      <c r="D153" s="2" t="s">
        <v>24</v>
      </c>
      <c r="E153" s="3"/>
      <c r="F153" s="3"/>
      <c r="G153" s="3"/>
      <c r="H153" s="11"/>
      <c r="I153" s="3" t="s">
        <v>81</v>
      </c>
      <c r="J153" s="8" t="s">
        <v>13</v>
      </c>
    </row>
    <row r="154" spans="1:11" ht="22.9" customHeight="1">
      <c r="A154" s="396" t="s">
        <v>364</v>
      </c>
      <c r="B154" s="397"/>
      <c r="C154" s="11"/>
      <c r="D154" s="31">
        <v>5</v>
      </c>
      <c r="E154" s="5"/>
      <c r="F154" s="5"/>
      <c r="G154" s="5"/>
      <c r="H154" s="11"/>
      <c r="I154" s="4">
        <v>5</v>
      </c>
      <c r="J154" s="459" t="s">
        <v>90</v>
      </c>
      <c r="K154" s="12"/>
    </row>
    <row r="155" spans="1:11" ht="12" customHeight="1">
      <c r="A155" s="428" t="s">
        <v>14</v>
      </c>
      <c r="B155" s="429"/>
      <c r="C155" s="429"/>
      <c r="D155" s="429"/>
      <c r="E155" s="429"/>
      <c r="F155" s="429"/>
      <c r="G155" s="429"/>
      <c r="H155" s="430"/>
      <c r="I155" s="46">
        <v>5</v>
      </c>
      <c r="J155" s="455"/>
    </row>
    <row r="156" spans="1:11" s="394" customFormat="1" ht="12" customHeight="1">
      <c r="A156" s="421"/>
      <c r="B156" s="422"/>
      <c r="C156" s="422"/>
      <c r="D156" s="422"/>
      <c r="E156" s="422"/>
      <c r="F156" s="422"/>
      <c r="G156" s="422"/>
      <c r="H156" s="422"/>
      <c r="I156" s="422"/>
      <c r="J156" s="422"/>
      <c r="K156" s="422"/>
    </row>
    <row r="157" spans="1:11" ht="12" customHeight="1">
      <c r="A157" s="7" t="s">
        <v>15</v>
      </c>
      <c r="B157" s="22" t="s">
        <v>66</v>
      </c>
      <c r="C157" s="386"/>
      <c r="D157" s="401" t="s">
        <v>86</v>
      </c>
      <c r="E157" s="389"/>
      <c r="F157" s="389"/>
      <c r="G157" s="389"/>
      <c r="H157" s="389"/>
      <c r="I157" s="389"/>
      <c r="J157" s="390"/>
      <c r="K157" s="10" t="s">
        <v>155</v>
      </c>
    </row>
    <row r="158" spans="1:11" ht="12" customHeight="1">
      <c r="A158" s="7" t="s">
        <v>9</v>
      </c>
      <c r="B158" s="23" t="s">
        <v>87</v>
      </c>
      <c r="C158" s="387"/>
      <c r="D158" s="391"/>
      <c r="E158" s="392"/>
      <c r="F158" s="392"/>
      <c r="G158" s="392"/>
      <c r="H158" s="392"/>
      <c r="I158" s="392"/>
      <c r="J158" s="393"/>
    </row>
    <row r="159" spans="1:11" ht="12" customHeight="1">
      <c r="A159" s="433"/>
      <c r="B159" s="465"/>
      <c r="C159" s="11"/>
      <c r="D159" s="2" t="s">
        <v>24</v>
      </c>
      <c r="E159" s="2"/>
      <c r="F159" s="2"/>
      <c r="G159" s="2"/>
      <c r="H159" s="3"/>
      <c r="I159" s="29" t="s">
        <v>81</v>
      </c>
      <c r="J159" s="8" t="s">
        <v>13</v>
      </c>
    </row>
    <row r="160" spans="1:11" ht="24" customHeight="1">
      <c r="A160" s="396" t="s">
        <v>364</v>
      </c>
      <c r="B160" s="397"/>
      <c r="C160" s="49"/>
      <c r="D160" s="31">
        <v>1</v>
      </c>
      <c r="E160" s="5"/>
      <c r="F160" s="5"/>
      <c r="G160" s="5"/>
      <c r="H160" s="42"/>
      <c r="I160" s="4">
        <v>1</v>
      </c>
      <c r="J160" s="51" t="s">
        <v>90</v>
      </c>
      <c r="K160" s="12"/>
    </row>
    <row r="161" spans="1:11" ht="12" customHeight="1">
      <c r="A161" s="398" t="s">
        <v>14</v>
      </c>
      <c r="B161" s="399"/>
      <c r="C161" s="429"/>
      <c r="D161" s="429"/>
      <c r="E161" s="429"/>
      <c r="F161" s="429"/>
      <c r="G161" s="429"/>
      <c r="H161" s="430"/>
      <c r="I161" s="46">
        <v>1</v>
      </c>
      <c r="J161" s="9"/>
    </row>
    <row r="162" spans="1:11" ht="12" customHeight="1">
      <c r="A162" s="433"/>
      <c r="B162" s="434"/>
      <c r="C162" s="434"/>
      <c r="D162" s="434"/>
      <c r="E162" s="434"/>
      <c r="F162" s="434"/>
      <c r="G162" s="434"/>
      <c r="H162" s="434"/>
      <c r="I162" s="434"/>
      <c r="J162" s="434"/>
    </row>
    <row r="163" spans="1:11" ht="13.5" customHeight="1">
      <c r="A163" s="7" t="s">
        <v>15</v>
      </c>
      <c r="B163" s="30" t="s">
        <v>67</v>
      </c>
      <c r="C163" s="386"/>
      <c r="D163" s="401" t="s">
        <v>329</v>
      </c>
      <c r="E163" s="389"/>
      <c r="F163" s="389"/>
      <c r="G163" s="389"/>
      <c r="H163" s="389"/>
      <c r="I163" s="389"/>
      <c r="J163" s="390"/>
    </row>
    <row r="164" spans="1:11">
      <c r="A164" s="7" t="s">
        <v>9</v>
      </c>
      <c r="B164" s="23" t="s">
        <v>89</v>
      </c>
      <c r="C164" s="387"/>
      <c r="D164" s="391"/>
      <c r="E164" s="392"/>
      <c r="F164" s="392"/>
      <c r="G164" s="392"/>
      <c r="H164" s="392"/>
      <c r="I164" s="392"/>
      <c r="J164" s="393"/>
      <c r="K164" s="10" t="s">
        <v>155</v>
      </c>
    </row>
    <row r="165" spans="1:11" ht="12" customHeight="1">
      <c r="A165" s="394"/>
      <c r="B165" s="395"/>
      <c r="C165" s="35"/>
      <c r="D165" s="2" t="s">
        <v>24</v>
      </c>
      <c r="E165" s="3"/>
      <c r="F165" s="3"/>
      <c r="G165" s="3"/>
      <c r="H165" s="11"/>
      <c r="I165" s="3" t="s">
        <v>81</v>
      </c>
      <c r="J165" s="8" t="s">
        <v>13</v>
      </c>
    </row>
    <row r="166" spans="1:11" ht="26.45" customHeight="1">
      <c r="A166" s="396" t="s">
        <v>364</v>
      </c>
      <c r="B166" s="397"/>
      <c r="C166" s="36"/>
      <c r="D166" s="37">
        <v>1</v>
      </c>
      <c r="E166" s="5"/>
      <c r="F166" s="5"/>
      <c r="G166" s="5"/>
      <c r="H166" s="11"/>
      <c r="I166" s="4">
        <v>1</v>
      </c>
      <c r="J166" s="9" t="s">
        <v>90</v>
      </c>
      <c r="K166" s="12"/>
    </row>
    <row r="167" spans="1:11" ht="12" customHeight="1">
      <c r="A167" s="428" t="s">
        <v>14</v>
      </c>
      <c r="B167" s="429"/>
      <c r="C167" s="399"/>
      <c r="D167" s="429"/>
      <c r="E167" s="429"/>
      <c r="F167" s="429"/>
      <c r="G167" s="429"/>
      <c r="H167" s="430"/>
      <c r="I167" s="46">
        <v>1</v>
      </c>
      <c r="J167" s="9"/>
    </row>
    <row r="168" spans="1:11" s="44" customFormat="1" ht="12" customHeight="1">
      <c r="A168" s="394"/>
      <c r="B168" s="423"/>
      <c r="C168" s="423"/>
      <c r="D168" s="423"/>
      <c r="E168" s="423"/>
      <c r="F168" s="423"/>
      <c r="G168" s="423"/>
      <c r="H168" s="423"/>
      <c r="I168" s="423"/>
      <c r="J168" s="423"/>
    </row>
    <row r="169" spans="1:11" ht="13.5" customHeight="1">
      <c r="A169" s="7" t="s">
        <v>15</v>
      </c>
      <c r="B169" s="22" t="s">
        <v>68</v>
      </c>
      <c r="C169" s="386"/>
      <c r="D169" s="401" t="s">
        <v>233</v>
      </c>
      <c r="E169" s="389"/>
      <c r="F169" s="389"/>
      <c r="G169" s="389"/>
      <c r="H169" s="389"/>
      <c r="I169" s="389"/>
      <c r="J169" s="390"/>
      <c r="K169" s="10" t="s">
        <v>155</v>
      </c>
    </row>
    <row r="170" spans="1:11" ht="13.5" customHeight="1">
      <c r="A170" s="7" t="s">
        <v>9</v>
      </c>
      <c r="B170" s="23" t="s">
        <v>232</v>
      </c>
      <c r="C170" s="387"/>
      <c r="D170" s="391"/>
      <c r="E170" s="392"/>
      <c r="F170" s="392"/>
      <c r="G170" s="392"/>
      <c r="H170" s="392"/>
      <c r="I170" s="392"/>
      <c r="J170" s="393"/>
    </row>
    <row r="171" spans="1:11" s="38" customFormat="1" ht="12" customHeight="1">
      <c r="A171" s="394"/>
      <c r="B171" s="395"/>
      <c r="C171" s="2"/>
      <c r="D171" s="2" t="s">
        <v>24</v>
      </c>
      <c r="E171" s="2"/>
      <c r="F171" s="2"/>
      <c r="G171" s="2"/>
      <c r="H171" s="2"/>
      <c r="I171" s="3" t="s">
        <v>81</v>
      </c>
      <c r="J171" s="8" t="s">
        <v>13</v>
      </c>
    </row>
    <row r="172" spans="1:11" ht="27" customHeight="1">
      <c r="A172" s="396" t="s">
        <v>365</v>
      </c>
      <c r="B172" s="432"/>
      <c r="C172" s="36"/>
      <c r="D172" s="37">
        <v>3</v>
      </c>
      <c r="E172" s="5"/>
      <c r="F172" s="5"/>
      <c r="G172" s="5"/>
      <c r="H172" s="11"/>
      <c r="I172" s="4">
        <v>3</v>
      </c>
      <c r="J172" s="9" t="s">
        <v>90</v>
      </c>
      <c r="K172" s="12"/>
    </row>
    <row r="173" spans="1:11" ht="12" customHeight="1">
      <c r="A173" s="428" t="s">
        <v>14</v>
      </c>
      <c r="B173" s="429"/>
      <c r="C173" s="429"/>
      <c r="D173" s="429"/>
      <c r="E173" s="429"/>
      <c r="F173" s="429"/>
      <c r="G173" s="429"/>
      <c r="H173" s="430"/>
      <c r="I173" s="46">
        <v>3</v>
      </c>
      <c r="J173" s="9"/>
    </row>
    <row r="174" spans="1:11" ht="12" customHeight="1">
      <c r="A174" s="394"/>
      <c r="B174" s="423"/>
      <c r="C174" s="423"/>
      <c r="D174" s="423"/>
      <c r="E174" s="423"/>
      <c r="F174" s="423"/>
      <c r="G174" s="423"/>
      <c r="H174" s="423"/>
      <c r="I174" s="423"/>
      <c r="J174" s="424"/>
    </row>
    <row r="175" spans="1:11" ht="13.5" customHeight="1">
      <c r="A175" s="7" t="s">
        <v>15</v>
      </c>
      <c r="B175" s="22" t="s">
        <v>69</v>
      </c>
      <c r="C175" s="386"/>
      <c r="D175" s="401" t="s">
        <v>55</v>
      </c>
      <c r="E175" s="389"/>
      <c r="F175" s="389"/>
      <c r="G175" s="389"/>
      <c r="H175" s="389"/>
      <c r="I175" s="389"/>
      <c r="J175" s="390"/>
      <c r="K175" s="10" t="s">
        <v>155</v>
      </c>
    </row>
    <row r="176" spans="1:11" ht="13.5" customHeight="1">
      <c r="A176" s="7" t="s">
        <v>9</v>
      </c>
      <c r="B176" s="23" t="s">
        <v>58</v>
      </c>
      <c r="C176" s="387"/>
      <c r="D176" s="391"/>
      <c r="E176" s="392"/>
      <c r="F176" s="392"/>
      <c r="G176" s="392"/>
      <c r="H176" s="392"/>
      <c r="I176" s="392"/>
      <c r="J176" s="393"/>
    </row>
    <row r="177" spans="1:38" s="38" customFormat="1" ht="12" customHeight="1">
      <c r="A177" s="394"/>
      <c r="B177" s="395"/>
      <c r="C177" s="2"/>
      <c r="D177" s="2" t="s">
        <v>24</v>
      </c>
      <c r="E177" s="2"/>
      <c r="F177" s="2"/>
      <c r="G177" s="2"/>
      <c r="H177" s="2"/>
      <c r="I177" s="3" t="s">
        <v>81</v>
      </c>
      <c r="J177" s="8" t="s">
        <v>13</v>
      </c>
    </row>
    <row r="178" spans="1:38" ht="21.6" customHeight="1">
      <c r="A178" s="396" t="s">
        <v>366</v>
      </c>
      <c r="B178" s="397"/>
      <c r="C178" s="11"/>
      <c r="D178" s="31">
        <v>15</v>
      </c>
      <c r="E178" s="52"/>
      <c r="F178" s="1"/>
      <c r="G178" s="11"/>
      <c r="H178" s="11"/>
      <c r="I178" s="4">
        <v>15</v>
      </c>
      <c r="J178" s="51" t="s">
        <v>90</v>
      </c>
    </row>
    <row r="179" spans="1:38" ht="12" customHeight="1">
      <c r="A179" s="398" t="s">
        <v>14</v>
      </c>
      <c r="B179" s="399"/>
      <c r="C179" s="399"/>
      <c r="D179" s="399"/>
      <c r="E179" s="399"/>
      <c r="F179" s="399"/>
      <c r="G179" s="399"/>
      <c r="H179" s="400"/>
      <c r="I179" s="46">
        <v>15</v>
      </c>
      <c r="J179" s="39"/>
    </row>
    <row r="180" spans="1:38" ht="12" customHeight="1">
      <c r="A180" s="394"/>
      <c r="B180" s="423"/>
      <c r="C180" s="423"/>
      <c r="D180" s="423"/>
      <c r="E180" s="423"/>
      <c r="F180" s="423"/>
      <c r="G180" s="423"/>
      <c r="H180" s="423"/>
      <c r="I180" s="423"/>
      <c r="J180" s="424"/>
    </row>
    <row r="181" spans="1:38" ht="13.5" customHeight="1">
      <c r="A181" s="7" t="s">
        <v>15</v>
      </c>
      <c r="B181" s="22" t="s">
        <v>70</v>
      </c>
      <c r="C181" s="386"/>
      <c r="D181" s="401" t="s">
        <v>235</v>
      </c>
      <c r="E181" s="389"/>
      <c r="F181" s="389"/>
      <c r="G181" s="389"/>
      <c r="H181" s="389"/>
      <c r="I181" s="389"/>
      <c r="J181" s="390"/>
      <c r="K181" s="10" t="s">
        <v>155</v>
      </c>
    </row>
    <row r="182" spans="1:38" ht="13.5" customHeight="1">
      <c r="A182" s="7" t="s">
        <v>9</v>
      </c>
      <c r="B182" s="23" t="s">
        <v>234</v>
      </c>
      <c r="C182" s="387"/>
      <c r="D182" s="391"/>
      <c r="E182" s="392"/>
      <c r="F182" s="392"/>
      <c r="G182" s="392"/>
      <c r="H182" s="392"/>
      <c r="I182" s="392"/>
      <c r="J182" s="393"/>
    </row>
    <row r="183" spans="1:38" s="38" customFormat="1" ht="12" customHeight="1">
      <c r="A183" s="394"/>
      <c r="B183" s="395"/>
      <c r="C183" s="2"/>
      <c r="D183" s="2" t="s">
        <v>24</v>
      </c>
      <c r="E183" s="2"/>
      <c r="F183" s="2"/>
      <c r="G183" s="2"/>
      <c r="H183" s="2"/>
      <c r="I183" s="3" t="s">
        <v>81</v>
      </c>
      <c r="J183" s="8" t="s">
        <v>13</v>
      </c>
    </row>
    <row r="184" spans="1:38" ht="21.6" customHeight="1">
      <c r="A184" s="396" t="s">
        <v>367</v>
      </c>
      <c r="B184" s="397"/>
      <c r="C184" s="11"/>
      <c r="D184" s="31">
        <v>5</v>
      </c>
      <c r="E184" s="52"/>
      <c r="F184" s="31"/>
      <c r="G184" s="54"/>
      <c r="H184" s="11"/>
      <c r="I184" s="31">
        <v>5</v>
      </c>
      <c r="J184" s="454" t="s">
        <v>90</v>
      </c>
    </row>
    <row r="185" spans="1:38" ht="12" customHeight="1">
      <c r="A185" s="398" t="s">
        <v>14</v>
      </c>
      <c r="B185" s="399"/>
      <c r="C185" s="399"/>
      <c r="D185" s="399"/>
      <c r="E185" s="399"/>
      <c r="F185" s="399"/>
      <c r="G185" s="399"/>
      <c r="H185" s="399"/>
      <c r="I185" s="46">
        <v>5</v>
      </c>
      <c r="J185" s="455"/>
    </row>
    <row r="186" spans="1:38" ht="12" customHeight="1">
      <c r="A186" s="394"/>
      <c r="B186" s="423"/>
      <c r="C186" s="423"/>
      <c r="D186" s="423"/>
      <c r="E186" s="423"/>
      <c r="F186" s="423"/>
      <c r="G186" s="423"/>
      <c r="H186" s="423"/>
      <c r="I186" s="423"/>
      <c r="J186" s="424"/>
    </row>
    <row r="187" spans="1:38" ht="13.5" customHeight="1">
      <c r="A187" s="7" t="s">
        <v>15</v>
      </c>
      <c r="B187" s="22" t="s">
        <v>71</v>
      </c>
      <c r="C187" s="386"/>
      <c r="D187" s="401" t="s">
        <v>330</v>
      </c>
      <c r="E187" s="389"/>
      <c r="F187" s="389"/>
      <c r="G187" s="389"/>
      <c r="H187" s="389"/>
      <c r="I187" s="389"/>
      <c r="J187" s="390"/>
      <c r="K187" s="10" t="s">
        <v>155</v>
      </c>
    </row>
    <row r="188" spans="1:38">
      <c r="A188" s="7" t="s">
        <v>9</v>
      </c>
      <c r="B188" s="23" t="s">
        <v>91</v>
      </c>
      <c r="C188" s="387"/>
      <c r="D188" s="391"/>
      <c r="E188" s="392"/>
      <c r="F188" s="392"/>
      <c r="G188" s="392"/>
      <c r="H188" s="392"/>
      <c r="I188" s="392"/>
      <c r="J188" s="393"/>
    </row>
    <row r="189" spans="1:38" s="38" customFormat="1" ht="12" customHeight="1">
      <c r="A189" s="394"/>
      <c r="B189" s="395"/>
      <c r="C189" s="2"/>
      <c r="D189" s="2" t="s">
        <v>32</v>
      </c>
      <c r="E189" s="2"/>
      <c r="F189" s="2"/>
      <c r="G189" s="2"/>
      <c r="H189" s="2"/>
      <c r="I189" s="3" t="s">
        <v>44</v>
      </c>
      <c r="J189" s="8" t="s">
        <v>13</v>
      </c>
    </row>
    <row r="190" spans="1:38" ht="21.6" customHeight="1">
      <c r="A190" s="396" t="s">
        <v>368</v>
      </c>
      <c r="B190" s="397"/>
      <c r="C190" s="11"/>
      <c r="D190" s="31">
        <v>3.9</v>
      </c>
      <c r="E190" s="52"/>
      <c r="F190" s="31"/>
      <c r="G190" s="54"/>
      <c r="H190" s="11"/>
      <c r="I190" s="31">
        <v>3.9</v>
      </c>
      <c r="J190" s="454" t="s">
        <v>90</v>
      </c>
    </row>
    <row r="191" spans="1:38" ht="12" customHeight="1">
      <c r="A191" s="398" t="s">
        <v>14</v>
      </c>
      <c r="B191" s="399"/>
      <c r="C191" s="399"/>
      <c r="D191" s="399"/>
      <c r="E191" s="399"/>
      <c r="F191" s="399"/>
      <c r="G191" s="399"/>
      <c r="H191" s="399"/>
      <c r="I191" s="46">
        <v>3.9</v>
      </c>
      <c r="J191" s="455"/>
    </row>
    <row r="192" spans="1:38" s="394" customFormat="1" ht="12" customHeight="1">
      <c r="A192" s="421"/>
      <c r="B192" s="422"/>
      <c r="C192" s="422"/>
      <c r="D192" s="422"/>
      <c r="E192" s="422"/>
      <c r="F192" s="422"/>
      <c r="G192" s="422"/>
      <c r="H192" s="422"/>
      <c r="I192" s="422"/>
      <c r="J192" s="422"/>
      <c r="K192" s="422"/>
      <c r="L192" s="422"/>
      <c r="M192" s="422"/>
      <c r="N192" s="422"/>
      <c r="O192" s="422"/>
      <c r="P192" s="422"/>
      <c r="Q192" s="422"/>
      <c r="R192" s="422"/>
      <c r="S192" s="422"/>
      <c r="T192" s="422"/>
      <c r="U192" s="422"/>
      <c r="V192" s="422"/>
      <c r="W192" s="422"/>
      <c r="X192" s="422"/>
      <c r="Y192" s="422"/>
      <c r="Z192" s="422"/>
      <c r="AA192" s="422"/>
      <c r="AB192" s="422"/>
      <c r="AC192" s="422"/>
      <c r="AD192" s="422"/>
      <c r="AE192" s="422"/>
      <c r="AF192" s="422"/>
      <c r="AG192" s="422"/>
      <c r="AH192" s="422"/>
      <c r="AI192" s="422"/>
      <c r="AJ192" s="422"/>
      <c r="AK192" s="422"/>
      <c r="AL192" s="422"/>
    </row>
    <row r="193" spans="1:11" ht="13.5" customHeight="1">
      <c r="A193" s="7" t="s">
        <v>15</v>
      </c>
      <c r="B193" s="22" t="s">
        <v>72</v>
      </c>
      <c r="C193" s="386"/>
      <c r="D193" s="401" t="s">
        <v>193</v>
      </c>
      <c r="E193" s="389"/>
      <c r="F193" s="389"/>
      <c r="G193" s="389"/>
      <c r="H193" s="389"/>
      <c r="I193" s="389"/>
      <c r="J193" s="390"/>
      <c r="K193" s="10" t="s">
        <v>155</v>
      </c>
    </row>
    <row r="194" spans="1:11" ht="13.5" customHeight="1">
      <c r="A194" s="7" t="s">
        <v>9</v>
      </c>
      <c r="B194" s="23" t="s">
        <v>236</v>
      </c>
      <c r="C194" s="387"/>
      <c r="D194" s="391"/>
      <c r="E194" s="392"/>
      <c r="F194" s="392"/>
      <c r="G194" s="392"/>
      <c r="H194" s="392"/>
      <c r="I194" s="392"/>
      <c r="J194" s="393"/>
    </row>
    <row r="195" spans="1:11" s="38" customFormat="1" ht="12" customHeight="1">
      <c r="A195" s="394"/>
      <c r="B195" s="395"/>
      <c r="C195" s="2"/>
      <c r="D195" s="2" t="s">
        <v>32</v>
      </c>
      <c r="E195" s="2"/>
      <c r="F195" s="2"/>
      <c r="G195" s="2"/>
      <c r="H195" s="2"/>
      <c r="I195" s="3" t="s">
        <v>44</v>
      </c>
      <c r="J195" s="34" t="s">
        <v>13</v>
      </c>
    </row>
    <row r="196" spans="1:11" ht="14.45" customHeight="1">
      <c r="A196" s="396" t="s">
        <v>368</v>
      </c>
      <c r="B196" s="397"/>
      <c r="C196" s="11"/>
      <c r="D196" s="31">
        <v>457.59</v>
      </c>
      <c r="E196" s="31"/>
      <c r="F196" s="31"/>
      <c r="G196" s="31"/>
      <c r="H196" s="31"/>
      <c r="I196" s="31">
        <v>457.59</v>
      </c>
      <c r="J196" s="50" t="s">
        <v>160</v>
      </c>
    </row>
    <row r="197" spans="1:11" ht="12" customHeight="1">
      <c r="A197" s="398" t="s">
        <v>14</v>
      </c>
      <c r="B197" s="399"/>
      <c r="C197" s="399"/>
      <c r="D197" s="399"/>
      <c r="E197" s="399"/>
      <c r="F197" s="399"/>
      <c r="G197" s="399"/>
      <c r="H197" s="400"/>
      <c r="I197" s="46">
        <v>457.59</v>
      </c>
      <c r="J197" s="39"/>
    </row>
    <row r="198" spans="1:11" s="44" customFormat="1" ht="12" customHeight="1">
      <c r="A198" s="43"/>
    </row>
    <row r="199" spans="1:11" ht="13.5" customHeight="1">
      <c r="A199" s="7" t="s">
        <v>15</v>
      </c>
      <c r="B199" s="22" t="s">
        <v>73</v>
      </c>
      <c r="C199" s="386"/>
      <c r="D199" s="401" t="s">
        <v>238</v>
      </c>
      <c r="E199" s="389"/>
      <c r="F199" s="389"/>
      <c r="G199" s="389"/>
      <c r="H199" s="389"/>
      <c r="I199" s="389"/>
      <c r="J199" s="390"/>
      <c r="K199" s="10" t="s">
        <v>155</v>
      </c>
    </row>
    <row r="200" spans="1:11" ht="13.5" customHeight="1">
      <c r="A200" s="7" t="s">
        <v>9</v>
      </c>
      <c r="B200" s="23" t="s">
        <v>237</v>
      </c>
      <c r="C200" s="387"/>
      <c r="D200" s="391"/>
      <c r="E200" s="392"/>
      <c r="F200" s="392"/>
      <c r="G200" s="392"/>
      <c r="H200" s="392"/>
      <c r="I200" s="392"/>
      <c r="J200" s="393"/>
    </row>
    <row r="201" spans="1:11" s="38" customFormat="1" ht="12" customHeight="1">
      <c r="A201" s="394"/>
      <c r="B201" s="395"/>
      <c r="C201" s="2"/>
      <c r="D201" s="2" t="s">
        <v>32</v>
      </c>
      <c r="E201" s="2"/>
      <c r="F201" s="2"/>
      <c r="G201" s="2"/>
      <c r="H201" s="2"/>
      <c r="I201" s="3" t="s">
        <v>44</v>
      </c>
      <c r="J201" s="8" t="s">
        <v>13</v>
      </c>
    </row>
    <row r="202" spans="1:11" ht="17.45" customHeight="1">
      <c r="A202" s="396" t="s">
        <v>368</v>
      </c>
      <c r="B202" s="397"/>
      <c r="C202" s="11"/>
      <c r="D202" s="31">
        <v>537.45000000000005</v>
      </c>
      <c r="E202" s="31"/>
      <c r="F202" s="31"/>
      <c r="G202" s="53"/>
      <c r="H202" s="11"/>
      <c r="I202" s="31">
        <v>537.45000000000005</v>
      </c>
      <c r="J202" s="51" t="s">
        <v>160</v>
      </c>
    </row>
    <row r="203" spans="1:11" ht="12" customHeight="1">
      <c r="A203" s="398" t="s">
        <v>14</v>
      </c>
      <c r="B203" s="399"/>
      <c r="C203" s="399"/>
      <c r="D203" s="399"/>
      <c r="E203" s="399"/>
      <c r="F203" s="399"/>
      <c r="G203" s="399"/>
      <c r="H203" s="400"/>
      <c r="I203" s="46">
        <v>537.45000000000005</v>
      </c>
      <c r="J203" s="39"/>
    </row>
    <row r="204" spans="1:11" ht="12" customHeight="1">
      <c r="A204" s="394"/>
      <c r="B204" s="423"/>
      <c r="C204" s="423"/>
      <c r="D204" s="423"/>
      <c r="E204" s="423"/>
      <c r="F204" s="423"/>
      <c r="G204" s="423"/>
      <c r="H204" s="423"/>
      <c r="I204" s="423"/>
      <c r="J204" s="424"/>
    </row>
    <row r="205" spans="1:11" ht="13.5" customHeight="1">
      <c r="A205" s="7" t="s">
        <v>15</v>
      </c>
      <c r="B205" s="22" t="s">
        <v>74</v>
      </c>
      <c r="C205" s="386"/>
      <c r="D205" s="401" t="s">
        <v>240</v>
      </c>
      <c r="E205" s="389"/>
      <c r="F205" s="389"/>
      <c r="G205" s="389"/>
      <c r="H205" s="389"/>
      <c r="I205" s="389"/>
      <c r="J205" s="390"/>
      <c r="K205" s="10" t="s">
        <v>155</v>
      </c>
    </row>
    <row r="206" spans="1:11" ht="13.5" customHeight="1">
      <c r="A206" s="7" t="s">
        <v>9</v>
      </c>
      <c r="B206" s="23" t="s">
        <v>239</v>
      </c>
      <c r="C206" s="387"/>
      <c r="D206" s="391"/>
      <c r="E206" s="392"/>
      <c r="F206" s="392"/>
      <c r="G206" s="392"/>
      <c r="H206" s="392"/>
      <c r="I206" s="392"/>
      <c r="J206" s="393"/>
    </row>
    <row r="207" spans="1:11" s="38" customFormat="1" ht="19.149999999999999" customHeight="1">
      <c r="A207" s="394"/>
      <c r="B207" s="395"/>
      <c r="C207" s="2"/>
      <c r="D207" s="2" t="s">
        <v>32</v>
      </c>
      <c r="E207" s="2"/>
      <c r="F207" s="2"/>
      <c r="G207" s="2"/>
      <c r="H207" s="2"/>
      <c r="I207" s="3" t="s">
        <v>44</v>
      </c>
      <c r="J207" s="8" t="s">
        <v>13</v>
      </c>
    </row>
    <row r="208" spans="1:11" ht="21.6" customHeight="1">
      <c r="A208" s="396" t="s">
        <v>368</v>
      </c>
      <c r="B208" s="397"/>
      <c r="C208" s="11"/>
      <c r="D208" s="31">
        <v>6.24</v>
      </c>
      <c r="E208" s="31"/>
      <c r="F208" s="31"/>
      <c r="G208" s="11"/>
      <c r="H208" s="11"/>
      <c r="I208" s="31">
        <v>6.24</v>
      </c>
      <c r="J208" s="51" t="s">
        <v>160</v>
      </c>
    </row>
    <row r="209" spans="1:38" ht="12" customHeight="1">
      <c r="A209" s="398" t="s">
        <v>14</v>
      </c>
      <c r="B209" s="399"/>
      <c r="C209" s="399"/>
      <c r="D209" s="399"/>
      <c r="E209" s="399"/>
      <c r="F209" s="399"/>
      <c r="G209" s="399"/>
      <c r="H209" s="400"/>
      <c r="I209" s="46">
        <v>6.24</v>
      </c>
      <c r="J209" s="39"/>
    </row>
    <row r="210" spans="1:38" s="394" customFormat="1" ht="12" customHeight="1">
      <c r="A210" s="421"/>
      <c r="B210" s="422"/>
      <c r="C210" s="422"/>
      <c r="D210" s="422"/>
      <c r="E210" s="422"/>
      <c r="F210" s="422"/>
      <c r="G210" s="422"/>
      <c r="H210" s="422"/>
      <c r="I210" s="422"/>
      <c r="J210" s="422"/>
      <c r="K210" s="422"/>
    </row>
    <row r="211" spans="1:38" ht="13.5" customHeight="1">
      <c r="A211" s="7" t="s">
        <v>15</v>
      </c>
      <c r="B211" s="22" t="s">
        <v>75</v>
      </c>
      <c r="C211" s="386"/>
      <c r="D211" s="401" t="s">
        <v>242</v>
      </c>
      <c r="E211" s="389"/>
      <c r="F211" s="389"/>
      <c r="G211" s="389"/>
      <c r="H211" s="389"/>
      <c r="I211" s="389"/>
      <c r="J211" s="390"/>
      <c r="K211" s="10" t="s">
        <v>155</v>
      </c>
    </row>
    <row r="212" spans="1:38" ht="13.5" customHeight="1">
      <c r="A212" s="7" t="s">
        <v>9</v>
      </c>
      <c r="B212" s="23" t="s">
        <v>241</v>
      </c>
      <c r="C212" s="387"/>
      <c r="D212" s="391"/>
      <c r="E212" s="392"/>
      <c r="F212" s="392"/>
      <c r="G212" s="392"/>
      <c r="H212" s="392"/>
      <c r="I212" s="392"/>
      <c r="J212" s="393"/>
    </row>
    <row r="213" spans="1:38" s="38" customFormat="1" ht="12" customHeight="1">
      <c r="A213" s="394"/>
      <c r="B213" s="395"/>
      <c r="C213" s="2"/>
      <c r="D213" s="2" t="s">
        <v>32</v>
      </c>
      <c r="E213" s="2"/>
      <c r="F213" s="2"/>
      <c r="G213" s="2"/>
      <c r="H213" s="2"/>
      <c r="I213" s="3" t="s">
        <v>44</v>
      </c>
      <c r="J213" s="8" t="s">
        <v>13</v>
      </c>
    </row>
    <row r="214" spans="1:38" ht="21.6" customHeight="1">
      <c r="A214" s="396" t="s">
        <v>369</v>
      </c>
      <c r="B214" s="397"/>
      <c r="C214" s="11"/>
      <c r="D214" s="31">
        <v>5.2</v>
      </c>
      <c r="E214" s="52"/>
      <c r="F214" s="1"/>
      <c r="G214" s="11"/>
      <c r="H214" s="11"/>
      <c r="I214" s="31">
        <v>5.2</v>
      </c>
      <c r="J214" s="51" t="s">
        <v>160</v>
      </c>
    </row>
    <row r="215" spans="1:38" ht="12" customHeight="1">
      <c r="A215" s="398" t="s">
        <v>14</v>
      </c>
      <c r="B215" s="399"/>
      <c r="C215" s="399"/>
      <c r="D215" s="399"/>
      <c r="E215" s="399"/>
      <c r="F215" s="399"/>
      <c r="G215" s="399"/>
      <c r="H215" s="400"/>
      <c r="I215" s="46">
        <v>5.2</v>
      </c>
      <c r="J215" s="39"/>
    </row>
    <row r="216" spans="1:38" s="394" customFormat="1" ht="12" customHeight="1">
      <c r="A216" s="421"/>
      <c r="B216" s="422"/>
      <c r="C216" s="422"/>
      <c r="D216" s="422"/>
      <c r="E216" s="422"/>
      <c r="F216" s="422"/>
      <c r="G216" s="422"/>
      <c r="H216" s="422"/>
      <c r="I216" s="422"/>
      <c r="J216" s="422"/>
      <c r="K216" s="422"/>
      <c r="L216" s="422"/>
      <c r="M216" s="422"/>
      <c r="N216" s="422"/>
      <c r="O216" s="422"/>
      <c r="P216" s="422"/>
      <c r="Q216" s="422"/>
      <c r="R216" s="422"/>
      <c r="S216" s="422"/>
      <c r="T216" s="422"/>
      <c r="U216" s="422"/>
      <c r="V216" s="422"/>
      <c r="W216" s="422"/>
      <c r="X216" s="422"/>
      <c r="Y216" s="422"/>
      <c r="Z216" s="422"/>
      <c r="AA216" s="422"/>
      <c r="AB216" s="422"/>
      <c r="AC216" s="422"/>
      <c r="AD216" s="422"/>
      <c r="AE216" s="422"/>
      <c r="AF216" s="422"/>
      <c r="AG216" s="422"/>
      <c r="AH216" s="422"/>
      <c r="AI216" s="422"/>
      <c r="AJ216" s="422"/>
      <c r="AK216" s="422"/>
      <c r="AL216" s="422"/>
    </row>
    <row r="217" spans="1:38" ht="13.5" customHeight="1">
      <c r="A217" s="7" t="s">
        <v>15</v>
      </c>
      <c r="B217" s="22" t="s">
        <v>76</v>
      </c>
      <c r="C217" s="386"/>
      <c r="D217" s="401" t="s">
        <v>191</v>
      </c>
      <c r="E217" s="389"/>
      <c r="F217" s="389"/>
      <c r="G217" s="389"/>
      <c r="H217" s="389"/>
      <c r="I217" s="389"/>
      <c r="J217" s="390"/>
      <c r="K217" s="10" t="s">
        <v>155</v>
      </c>
    </row>
    <row r="218" spans="1:38" ht="13.5" customHeight="1">
      <c r="A218" s="7" t="s">
        <v>9</v>
      </c>
      <c r="B218" s="23" t="s">
        <v>243</v>
      </c>
      <c r="C218" s="387"/>
      <c r="D218" s="391"/>
      <c r="E218" s="392"/>
      <c r="F218" s="392"/>
      <c r="G218" s="392"/>
      <c r="H218" s="392"/>
      <c r="I218" s="392"/>
      <c r="J218" s="393"/>
    </row>
    <row r="219" spans="1:38" s="38" customFormat="1" ht="12" customHeight="1">
      <c r="A219" s="394"/>
      <c r="B219" s="395"/>
      <c r="C219" s="2"/>
      <c r="D219" s="2" t="s">
        <v>32</v>
      </c>
      <c r="E219" s="2"/>
      <c r="F219" s="2"/>
      <c r="G219" s="2"/>
      <c r="H219" s="2"/>
      <c r="I219" s="3" t="s">
        <v>44</v>
      </c>
      <c r="J219" s="8" t="s">
        <v>13</v>
      </c>
    </row>
    <row r="220" spans="1:38" ht="21.6" customHeight="1">
      <c r="A220" s="396" t="s">
        <v>369</v>
      </c>
      <c r="B220" s="397"/>
      <c r="C220" s="11"/>
      <c r="D220" s="1">
        <v>48.08</v>
      </c>
      <c r="E220" s="1"/>
      <c r="F220" s="1"/>
      <c r="G220" s="11"/>
      <c r="H220" s="11"/>
      <c r="I220" s="1">
        <v>48.08</v>
      </c>
      <c r="J220" s="51" t="s">
        <v>160</v>
      </c>
    </row>
    <row r="221" spans="1:38" ht="12" customHeight="1">
      <c r="A221" s="398" t="s">
        <v>14</v>
      </c>
      <c r="B221" s="399"/>
      <c r="C221" s="399"/>
      <c r="D221" s="399"/>
      <c r="E221" s="399"/>
      <c r="F221" s="399"/>
      <c r="G221" s="399"/>
      <c r="H221" s="400"/>
      <c r="I221" s="46">
        <v>48.08</v>
      </c>
      <c r="J221" s="39"/>
    </row>
    <row r="222" spans="1:38" ht="12" customHeight="1">
      <c r="A222" s="394"/>
      <c r="B222" s="423"/>
      <c r="C222" s="423"/>
      <c r="D222" s="423"/>
      <c r="E222" s="423"/>
      <c r="F222" s="423"/>
      <c r="G222" s="423"/>
      <c r="H222" s="423"/>
      <c r="I222" s="423"/>
      <c r="J222" s="424"/>
    </row>
    <row r="223" spans="1:38" ht="13.5" customHeight="1">
      <c r="A223" s="7" t="s">
        <v>15</v>
      </c>
      <c r="B223" s="22" t="s">
        <v>93</v>
      </c>
      <c r="C223" s="386"/>
      <c r="D223" s="401" t="s">
        <v>242</v>
      </c>
      <c r="E223" s="389"/>
      <c r="F223" s="389"/>
      <c r="G223" s="389"/>
      <c r="H223" s="389"/>
      <c r="I223" s="389"/>
      <c r="J223" s="390"/>
      <c r="K223" s="10" t="s">
        <v>155</v>
      </c>
    </row>
    <row r="224" spans="1:38" ht="13.5" customHeight="1">
      <c r="A224" s="7" t="s">
        <v>9</v>
      </c>
      <c r="B224" s="23" t="s">
        <v>241</v>
      </c>
      <c r="C224" s="387"/>
      <c r="D224" s="391"/>
      <c r="E224" s="392"/>
      <c r="F224" s="392"/>
      <c r="G224" s="392"/>
      <c r="H224" s="392"/>
      <c r="I224" s="392"/>
      <c r="J224" s="393"/>
    </row>
    <row r="225" spans="1:38" s="38" customFormat="1" ht="12" customHeight="1">
      <c r="A225" s="394"/>
      <c r="B225" s="395"/>
      <c r="C225" s="2"/>
      <c r="D225" s="2" t="s">
        <v>158</v>
      </c>
      <c r="E225" s="2"/>
      <c r="F225" s="2"/>
      <c r="G225" s="2"/>
      <c r="H225" s="2"/>
      <c r="I225" s="3" t="s">
        <v>44</v>
      </c>
      <c r="J225" s="8" t="s">
        <v>13</v>
      </c>
    </row>
    <row r="226" spans="1:38" ht="21.6" customHeight="1">
      <c r="A226" s="396" t="s">
        <v>369</v>
      </c>
      <c r="B226" s="397"/>
      <c r="C226" s="11"/>
      <c r="D226" s="1">
        <v>107.88</v>
      </c>
      <c r="E226" s="1"/>
      <c r="F226" s="1"/>
      <c r="G226" s="11"/>
      <c r="H226" s="11"/>
      <c r="I226" s="31">
        <v>107.88</v>
      </c>
      <c r="J226" s="51" t="s">
        <v>160</v>
      </c>
    </row>
    <row r="227" spans="1:38" ht="12" customHeight="1">
      <c r="A227" s="398" t="s">
        <v>14</v>
      </c>
      <c r="B227" s="399"/>
      <c r="C227" s="399"/>
      <c r="D227" s="399"/>
      <c r="E227" s="399"/>
      <c r="F227" s="399"/>
      <c r="G227" s="399"/>
      <c r="H227" s="399"/>
      <c r="I227" s="46">
        <v>107.88</v>
      </c>
      <c r="J227" s="40"/>
    </row>
    <row r="228" spans="1:38" s="71" customFormat="1" ht="12" customHeight="1">
      <c r="A228" s="460" t="s">
        <v>94</v>
      </c>
      <c r="B228" s="461"/>
      <c r="C228" s="461"/>
      <c r="D228" s="461"/>
      <c r="E228" s="461"/>
      <c r="F228" s="461"/>
      <c r="G228" s="461"/>
      <c r="H228" s="461"/>
      <c r="I228" s="461"/>
      <c r="J228" s="461"/>
      <c r="K228" s="70"/>
      <c r="L228" s="70"/>
      <c r="M228" s="70"/>
      <c r="N228" s="70"/>
      <c r="O228" s="70"/>
      <c r="P228" s="70"/>
      <c r="Q228" s="70"/>
      <c r="R228" s="70"/>
      <c r="S228" s="70"/>
      <c r="T228" s="70"/>
      <c r="U228" s="70"/>
      <c r="V228" s="70"/>
      <c r="W228" s="70"/>
      <c r="X228" s="70"/>
      <c r="Y228" s="70"/>
      <c r="Z228" s="70"/>
      <c r="AA228" s="70"/>
      <c r="AB228" s="70"/>
      <c r="AC228" s="70"/>
      <c r="AD228" s="70"/>
      <c r="AE228" s="70"/>
      <c r="AF228" s="70"/>
      <c r="AG228" s="70"/>
      <c r="AH228" s="70"/>
      <c r="AI228" s="70"/>
      <c r="AJ228" s="70"/>
      <c r="AK228" s="70"/>
      <c r="AL228" s="70"/>
    </row>
    <row r="229" spans="1:38" s="79" customFormat="1" ht="12" customHeight="1">
      <c r="A229" s="418" t="s">
        <v>375</v>
      </c>
      <c r="B229" s="419"/>
      <c r="C229" s="419"/>
      <c r="D229" s="419"/>
      <c r="E229" s="419"/>
      <c r="F229" s="419"/>
      <c r="G229" s="419"/>
      <c r="H229" s="419"/>
      <c r="I229" s="419"/>
      <c r="J229" s="420"/>
      <c r="K229" s="70"/>
      <c r="L229" s="70"/>
      <c r="M229" s="70"/>
      <c r="N229" s="70"/>
      <c r="O229" s="70"/>
      <c r="P229" s="70"/>
      <c r="Q229" s="70"/>
      <c r="R229" s="70"/>
      <c r="S229" s="70"/>
      <c r="T229" s="70"/>
      <c r="U229" s="70"/>
      <c r="V229" s="70"/>
      <c r="W229" s="70"/>
      <c r="X229" s="70"/>
      <c r="Y229" s="70"/>
      <c r="Z229" s="70"/>
      <c r="AA229" s="70"/>
      <c r="AB229" s="70"/>
      <c r="AC229" s="70"/>
      <c r="AD229" s="70"/>
      <c r="AE229" s="70"/>
      <c r="AF229" s="70"/>
      <c r="AG229" s="70"/>
      <c r="AH229" s="70"/>
      <c r="AI229" s="70"/>
      <c r="AJ229" s="70"/>
      <c r="AK229" s="70"/>
      <c r="AL229" s="70"/>
    </row>
    <row r="230" spans="1:38" s="79" customFormat="1" ht="12" customHeight="1">
      <c r="A230" s="462"/>
      <c r="B230" s="463"/>
      <c r="C230" s="463"/>
      <c r="D230" s="463"/>
      <c r="E230" s="463"/>
      <c r="F230" s="463"/>
      <c r="G230" s="463"/>
      <c r="H230" s="463"/>
      <c r="I230" s="463"/>
      <c r="J230" s="464"/>
      <c r="K230" s="70"/>
      <c r="L230" s="70"/>
      <c r="M230" s="70"/>
      <c r="N230" s="70"/>
      <c r="O230" s="70"/>
      <c r="P230" s="70"/>
      <c r="Q230" s="70"/>
      <c r="R230" s="70"/>
      <c r="S230" s="70"/>
      <c r="T230" s="70"/>
      <c r="U230" s="70"/>
      <c r="V230" s="70"/>
      <c r="W230" s="70"/>
      <c r="X230" s="70"/>
      <c r="Y230" s="70"/>
      <c r="Z230" s="70"/>
      <c r="AA230" s="70"/>
      <c r="AB230" s="70"/>
      <c r="AC230" s="70"/>
      <c r="AD230" s="70"/>
      <c r="AE230" s="70"/>
      <c r="AF230" s="70"/>
      <c r="AG230" s="70"/>
      <c r="AH230" s="70"/>
      <c r="AI230" s="70"/>
      <c r="AJ230" s="70"/>
      <c r="AK230" s="70"/>
      <c r="AL230" s="70"/>
    </row>
    <row r="231" spans="1:38" ht="13.5" customHeight="1">
      <c r="A231" s="142" t="s">
        <v>15</v>
      </c>
      <c r="B231" s="143" t="s">
        <v>246</v>
      </c>
      <c r="C231" s="411"/>
      <c r="D231" s="412" t="s">
        <v>169</v>
      </c>
      <c r="E231" s="413"/>
      <c r="F231" s="413"/>
      <c r="G231" s="413"/>
      <c r="H231" s="413"/>
      <c r="I231" s="413"/>
      <c r="J231" s="414"/>
      <c r="K231" s="10" t="s">
        <v>155</v>
      </c>
    </row>
    <row r="232" spans="1:38" ht="13.5" customHeight="1">
      <c r="A232" s="7" t="s">
        <v>9</v>
      </c>
      <c r="B232" s="23" t="s">
        <v>96</v>
      </c>
      <c r="C232" s="387"/>
      <c r="D232" s="391"/>
      <c r="E232" s="392"/>
      <c r="F232" s="392"/>
      <c r="G232" s="392"/>
      <c r="H232" s="392"/>
      <c r="I232" s="392"/>
      <c r="J232" s="393"/>
    </row>
    <row r="233" spans="1:38" s="38" customFormat="1" ht="12" customHeight="1">
      <c r="A233" s="394"/>
      <c r="B233" s="395"/>
      <c r="C233" s="2"/>
      <c r="D233" s="2" t="s">
        <v>97</v>
      </c>
      <c r="E233" s="2"/>
      <c r="F233" s="2"/>
      <c r="G233" s="2"/>
      <c r="H233" s="2"/>
      <c r="I233" s="3" t="s">
        <v>159</v>
      </c>
      <c r="J233" s="8" t="s">
        <v>13</v>
      </c>
    </row>
    <row r="234" spans="1:38" ht="21.6" customHeight="1">
      <c r="A234" s="396" t="s">
        <v>370</v>
      </c>
      <c r="B234" s="397"/>
      <c r="C234" s="11"/>
      <c r="D234" s="1">
        <v>6.52</v>
      </c>
      <c r="E234" s="1"/>
      <c r="F234" s="1"/>
      <c r="G234" s="11"/>
      <c r="H234" s="11"/>
      <c r="I234" s="1">
        <v>6.52</v>
      </c>
      <c r="J234" s="51" t="s">
        <v>160</v>
      </c>
    </row>
    <row r="235" spans="1:38" ht="12" customHeight="1">
      <c r="A235" s="398" t="s">
        <v>14</v>
      </c>
      <c r="B235" s="399"/>
      <c r="C235" s="399"/>
      <c r="D235" s="399"/>
      <c r="E235" s="399"/>
      <c r="F235" s="399"/>
      <c r="G235" s="399"/>
      <c r="H235" s="400"/>
      <c r="I235" s="46">
        <v>6.52</v>
      </c>
      <c r="J235" s="39"/>
    </row>
    <row r="236" spans="1:38" s="44" customFormat="1" ht="12" customHeight="1">
      <c r="A236" s="43"/>
    </row>
    <row r="237" spans="1:38" ht="13.5" customHeight="1">
      <c r="A237" s="7" t="s">
        <v>15</v>
      </c>
      <c r="B237" s="22" t="s">
        <v>247</v>
      </c>
      <c r="C237" s="386"/>
      <c r="D237" s="401" t="s">
        <v>416</v>
      </c>
      <c r="E237" s="389"/>
      <c r="F237" s="389"/>
      <c r="G237" s="389"/>
      <c r="H237" s="389"/>
      <c r="I237" s="389"/>
      <c r="J237" s="390"/>
      <c r="K237" s="10" t="s">
        <v>155</v>
      </c>
    </row>
    <row r="238" spans="1:38" ht="13.5" customHeight="1">
      <c r="A238" s="7" t="s">
        <v>9</v>
      </c>
      <c r="B238" s="23" t="s">
        <v>99</v>
      </c>
      <c r="C238" s="387"/>
      <c r="D238" s="391"/>
      <c r="E238" s="392"/>
      <c r="F238" s="392"/>
      <c r="G238" s="392"/>
      <c r="H238" s="392"/>
      <c r="I238" s="392"/>
      <c r="J238" s="393"/>
    </row>
    <row r="239" spans="1:38" s="38" customFormat="1" ht="12" customHeight="1">
      <c r="A239" s="394"/>
      <c r="B239" s="395"/>
      <c r="C239" s="2"/>
      <c r="D239" s="2" t="s">
        <v>100</v>
      </c>
      <c r="E239" s="2" t="s">
        <v>19</v>
      </c>
      <c r="F239" s="2"/>
      <c r="G239" s="2"/>
      <c r="H239" s="2"/>
      <c r="I239" s="3" t="s">
        <v>23</v>
      </c>
      <c r="J239" s="8" t="s">
        <v>13</v>
      </c>
    </row>
    <row r="240" spans="1:38" ht="21.6" customHeight="1">
      <c r="A240" s="396" t="s">
        <v>371</v>
      </c>
      <c r="B240" s="397"/>
      <c r="C240" s="11"/>
      <c r="D240" s="1">
        <v>16.079999999999998</v>
      </c>
      <c r="E240" s="31"/>
      <c r="F240" s="31"/>
      <c r="G240" s="53"/>
      <c r="H240" s="11"/>
      <c r="I240" s="1">
        <v>16.079999999999998</v>
      </c>
      <c r="J240" s="51" t="s">
        <v>160</v>
      </c>
    </row>
    <row r="241" spans="1:11" ht="12" customHeight="1">
      <c r="A241" s="398" t="s">
        <v>14</v>
      </c>
      <c r="B241" s="399"/>
      <c r="C241" s="399"/>
      <c r="D241" s="399"/>
      <c r="E241" s="399"/>
      <c r="F241" s="399"/>
      <c r="G241" s="399"/>
      <c r="H241" s="400"/>
      <c r="I241" s="46">
        <v>16.079999999999998</v>
      </c>
      <c r="J241" s="39"/>
    </row>
    <row r="242" spans="1:11" s="44" customFormat="1" ht="12" customHeight="1">
      <c r="A242" s="433"/>
      <c r="B242" s="434"/>
      <c r="C242" s="434"/>
      <c r="D242" s="434"/>
      <c r="E242" s="434"/>
      <c r="F242" s="434"/>
      <c r="G242" s="434"/>
      <c r="H242" s="434"/>
      <c r="I242" s="434"/>
      <c r="J242" s="434"/>
    </row>
    <row r="243" spans="1:11" ht="13.5" customHeight="1">
      <c r="A243" s="7" t="s">
        <v>15</v>
      </c>
      <c r="B243" s="22" t="s">
        <v>248</v>
      </c>
      <c r="C243" s="386"/>
      <c r="D243" s="401" t="s">
        <v>262</v>
      </c>
      <c r="E243" s="389"/>
      <c r="F243" s="389"/>
      <c r="G243" s="389"/>
      <c r="H243" s="389"/>
      <c r="I243" s="389"/>
      <c r="J243" s="390"/>
      <c r="K243" s="10" t="s">
        <v>155</v>
      </c>
    </row>
    <row r="244" spans="1:11">
      <c r="A244" s="7" t="s">
        <v>9</v>
      </c>
      <c r="B244" s="23" t="s">
        <v>101</v>
      </c>
      <c r="C244" s="387"/>
      <c r="D244" s="391"/>
      <c r="E244" s="392"/>
      <c r="F244" s="392"/>
      <c r="G244" s="392"/>
      <c r="H244" s="392"/>
      <c r="I244" s="392"/>
      <c r="J244" s="393"/>
    </row>
    <row r="245" spans="1:11" s="38" customFormat="1" ht="21.6" customHeight="1">
      <c r="A245" s="394"/>
      <c r="B245" s="395"/>
      <c r="C245" s="2"/>
      <c r="D245" s="2" t="s">
        <v>97</v>
      </c>
      <c r="E245" s="2"/>
      <c r="F245" s="2"/>
      <c r="G245" s="2"/>
      <c r="H245" s="2"/>
      <c r="I245" s="3" t="s">
        <v>161</v>
      </c>
      <c r="J245" s="8" t="s">
        <v>13</v>
      </c>
    </row>
    <row r="246" spans="1:11" ht="21.6" customHeight="1">
      <c r="A246" s="396" t="s">
        <v>372</v>
      </c>
      <c r="B246" s="397"/>
      <c r="C246" s="11"/>
      <c r="D246" s="31">
        <v>16.079999999999998</v>
      </c>
      <c r="E246" s="31">
        <v>0</v>
      </c>
      <c r="F246" s="31">
        <v>2</v>
      </c>
      <c r="G246" s="11"/>
      <c r="H246" s="11"/>
      <c r="I246" s="31">
        <v>16.079999999999998</v>
      </c>
      <c r="J246" s="51" t="s">
        <v>160</v>
      </c>
    </row>
    <row r="247" spans="1:11" ht="12" customHeight="1">
      <c r="A247" s="398" t="s">
        <v>14</v>
      </c>
      <c r="B247" s="399"/>
      <c r="C247" s="399"/>
      <c r="D247" s="399"/>
      <c r="E247" s="399"/>
      <c r="F247" s="399"/>
      <c r="G247" s="399"/>
      <c r="H247" s="400"/>
      <c r="I247" s="46">
        <v>16.079999999999998</v>
      </c>
      <c r="J247" s="39"/>
    </row>
    <row r="248" spans="1:11" s="394" customFormat="1" ht="12" customHeight="1">
      <c r="A248" s="421"/>
      <c r="B248" s="422"/>
      <c r="C248" s="422"/>
      <c r="D248" s="422"/>
      <c r="E248" s="422"/>
      <c r="F248" s="422"/>
      <c r="G248" s="422"/>
      <c r="H248" s="422"/>
      <c r="I248" s="422"/>
      <c r="J248" s="422"/>
      <c r="K248" s="422"/>
    </row>
    <row r="249" spans="1:11" ht="13.5" customHeight="1">
      <c r="A249" s="7" t="s">
        <v>15</v>
      </c>
      <c r="B249" s="22" t="s">
        <v>249</v>
      </c>
      <c r="C249" s="386"/>
      <c r="D249" s="401" t="s">
        <v>102</v>
      </c>
      <c r="E249" s="389"/>
      <c r="F249" s="389"/>
      <c r="G249" s="389"/>
      <c r="H249" s="389"/>
      <c r="I249" s="389"/>
      <c r="J249" s="390"/>
      <c r="K249" s="10" t="s">
        <v>88</v>
      </c>
    </row>
    <row r="250" spans="1:11" ht="13.5" customHeight="1">
      <c r="A250" s="7" t="s">
        <v>9</v>
      </c>
      <c r="B250" s="23" t="s">
        <v>103</v>
      </c>
      <c r="C250" s="387"/>
      <c r="D250" s="391"/>
      <c r="E250" s="392"/>
      <c r="F250" s="392"/>
      <c r="G250" s="392"/>
      <c r="H250" s="392"/>
      <c r="I250" s="392"/>
      <c r="J250" s="393"/>
    </row>
    <row r="251" spans="1:11" s="38" customFormat="1" ht="12" customHeight="1">
      <c r="A251" s="394"/>
      <c r="B251" s="395"/>
      <c r="C251" s="2"/>
      <c r="D251" s="2" t="s">
        <v>162</v>
      </c>
      <c r="E251" s="2"/>
      <c r="F251" s="2"/>
      <c r="G251" s="2"/>
      <c r="H251" s="2"/>
      <c r="I251" s="3" t="s">
        <v>162</v>
      </c>
      <c r="J251" s="8" t="s">
        <v>13</v>
      </c>
    </row>
    <row r="252" spans="1:11" ht="21.6" customHeight="1">
      <c r="A252" s="396" t="s">
        <v>373</v>
      </c>
      <c r="B252" s="397"/>
      <c r="C252" s="11"/>
      <c r="D252" s="31">
        <v>90.2</v>
      </c>
      <c r="E252" s="52"/>
      <c r="F252" s="1"/>
      <c r="G252" s="11"/>
      <c r="H252" s="11"/>
      <c r="I252" s="31">
        <v>90.2</v>
      </c>
      <c r="J252" s="51"/>
    </row>
    <row r="253" spans="1:11" ht="12" customHeight="1">
      <c r="A253" s="398" t="s">
        <v>14</v>
      </c>
      <c r="B253" s="399"/>
      <c r="C253" s="399"/>
      <c r="D253" s="399"/>
      <c r="E253" s="399"/>
      <c r="F253" s="399"/>
      <c r="G253" s="399"/>
      <c r="H253" s="400"/>
      <c r="I253" s="46">
        <v>90.2</v>
      </c>
      <c r="J253" s="39"/>
    </row>
    <row r="254" spans="1:11" ht="12" customHeight="1">
      <c r="A254" s="394"/>
      <c r="B254" s="423"/>
      <c r="C254" s="423"/>
      <c r="D254" s="423"/>
      <c r="E254" s="423"/>
      <c r="F254" s="423"/>
      <c r="G254" s="423"/>
      <c r="H254" s="423"/>
      <c r="I254" s="423"/>
      <c r="J254" s="424"/>
    </row>
    <row r="255" spans="1:11" ht="13.5" customHeight="1">
      <c r="A255" s="7" t="s">
        <v>15</v>
      </c>
      <c r="B255" s="22" t="s">
        <v>250</v>
      </c>
      <c r="C255" s="386"/>
      <c r="D255" s="401" t="s">
        <v>105</v>
      </c>
      <c r="E255" s="389"/>
      <c r="F255" s="389"/>
      <c r="G255" s="389"/>
      <c r="H255" s="389"/>
      <c r="I255" s="389"/>
      <c r="J255" s="390"/>
      <c r="K255" s="10" t="s">
        <v>88</v>
      </c>
    </row>
    <row r="256" spans="1:11" ht="13.5" customHeight="1">
      <c r="A256" s="7" t="s">
        <v>9</v>
      </c>
      <c r="B256" s="23" t="s">
        <v>106</v>
      </c>
      <c r="C256" s="387"/>
      <c r="D256" s="391"/>
      <c r="E256" s="392"/>
      <c r="F256" s="392"/>
      <c r="G256" s="392"/>
      <c r="H256" s="392"/>
      <c r="I256" s="392"/>
      <c r="J256" s="393"/>
    </row>
    <row r="257" spans="1:38" s="38" customFormat="1" ht="12" customHeight="1">
      <c r="A257" s="394"/>
      <c r="B257" s="395"/>
      <c r="C257" s="2"/>
      <c r="D257" s="2" t="s">
        <v>97</v>
      </c>
      <c r="E257" s="2"/>
      <c r="F257" s="2"/>
      <c r="G257" s="2"/>
      <c r="H257" s="2"/>
      <c r="I257" s="3" t="s">
        <v>44</v>
      </c>
      <c r="J257" s="8" t="s">
        <v>13</v>
      </c>
    </row>
    <row r="258" spans="1:38" ht="21.6" customHeight="1">
      <c r="A258" s="396" t="s">
        <v>374</v>
      </c>
      <c r="B258" s="397"/>
      <c r="C258" s="11"/>
      <c r="D258" s="1">
        <v>3.05</v>
      </c>
      <c r="E258" s="1"/>
      <c r="F258" s="1"/>
      <c r="G258" s="11"/>
      <c r="H258" s="11"/>
      <c r="I258" s="31">
        <v>3.05</v>
      </c>
      <c r="J258" s="51" t="s">
        <v>160</v>
      </c>
    </row>
    <row r="259" spans="1:38" ht="12" customHeight="1">
      <c r="A259" s="398" t="s">
        <v>14</v>
      </c>
      <c r="B259" s="399"/>
      <c r="C259" s="399"/>
      <c r="D259" s="399"/>
      <c r="E259" s="399"/>
      <c r="F259" s="399"/>
      <c r="G259" s="399"/>
      <c r="H259" s="399"/>
      <c r="I259" s="46">
        <v>3.05</v>
      </c>
      <c r="J259" s="40"/>
    </row>
    <row r="260" spans="1:38" s="71" customFormat="1" ht="12" customHeight="1">
      <c r="A260" s="418" t="s">
        <v>107</v>
      </c>
      <c r="B260" s="419"/>
      <c r="C260" s="419"/>
      <c r="D260" s="419"/>
      <c r="E260" s="419"/>
      <c r="F260" s="419"/>
      <c r="G260" s="419"/>
      <c r="H260" s="419"/>
      <c r="I260" s="419"/>
      <c r="J260" s="420"/>
      <c r="K260" s="70"/>
      <c r="L260" s="70"/>
      <c r="M260" s="70"/>
      <c r="N260" s="70"/>
      <c r="O260" s="70"/>
      <c r="P260" s="70"/>
      <c r="Q260" s="70"/>
      <c r="R260" s="70"/>
      <c r="S260" s="70"/>
      <c r="T260" s="70"/>
      <c r="U260" s="70"/>
      <c r="V260" s="70"/>
      <c r="W260" s="70"/>
      <c r="X260" s="70"/>
      <c r="Y260" s="70"/>
      <c r="Z260" s="70"/>
      <c r="AA260" s="70"/>
      <c r="AB260" s="70"/>
      <c r="AC260" s="70"/>
      <c r="AD260" s="70"/>
      <c r="AE260" s="70"/>
      <c r="AF260" s="70"/>
      <c r="AG260" s="70"/>
      <c r="AH260" s="70"/>
      <c r="AI260" s="70"/>
      <c r="AJ260" s="70"/>
      <c r="AK260" s="70"/>
      <c r="AL260" s="70"/>
    </row>
    <row r="261" spans="1:38" s="79" customFormat="1" ht="12" customHeight="1">
      <c r="A261" s="394"/>
      <c r="B261" s="423"/>
      <c r="C261" s="423"/>
      <c r="D261" s="423"/>
      <c r="E261" s="423"/>
      <c r="F261" s="423"/>
      <c r="G261" s="423"/>
      <c r="H261" s="423"/>
      <c r="I261" s="423"/>
      <c r="J261" s="424"/>
      <c r="K261" s="70"/>
      <c r="L261" s="70"/>
      <c r="M261" s="70"/>
      <c r="N261" s="70"/>
      <c r="O261" s="70"/>
      <c r="P261" s="70"/>
      <c r="Q261" s="70"/>
      <c r="R261" s="70"/>
      <c r="S261" s="70"/>
      <c r="T261" s="70"/>
      <c r="U261" s="70"/>
      <c r="V261" s="70"/>
      <c r="W261" s="70"/>
      <c r="X261" s="70"/>
      <c r="Y261" s="70"/>
      <c r="Z261" s="70"/>
      <c r="AA261" s="70"/>
      <c r="AB261" s="70"/>
      <c r="AC261" s="70"/>
      <c r="AD261" s="70"/>
      <c r="AE261" s="70"/>
      <c r="AF261" s="70"/>
      <c r="AG261" s="70"/>
      <c r="AH261" s="70"/>
      <c r="AI261" s="70"/>
      <c r="AJ261" s="70"/>
      <c r="AK261" s="70"/>
      <c r="AL261" s="70"/>
    </row>
    <row r="262" spans="1:38" ht="13.5" customHeight="1">
      <c r="A262" s="7" t="s">
        <v>15</v>
      </c>
      <c r="B262" s="22" t="s">
        <v>251</v>
      </c>
      <c r="C262" s="386"/>
      <c r="D262" s="401" t="s">
        <v>98</v>
      </c>
      <c r="E262" s="389"/>
      <c r="F262" s="389"/>
      <c r="G262" s="389"/>
      <c r="H262" s="389"/>
      <c r="I262" s="389"/>
      <c r="J262" s="390"/>
      <c r="K262" s="10" t="s">
        <v>88</v>
      </c>
    </row>
    <row r="263" spans="1:38" ht="13.5" customHeight="1">
      <c r="A263" s="7" t="s">
        <v>9</v>
      </c>
      <c r="B263" s="23" t="s">
        <v>99</v>
      </c>
      <c r="C263" s="387"/>
      <c r="D263" s="391"/>
      <c r="E263" s="392"/>
      <c r="F263" s="392"/>
      <c r="G263" s="392"/>
      <c r="H263" s="392"/>
      <c r="I263" s="392"/>
      <c r="J263" s="393"/>
    </row>
    <row r="264" spans="1:38" s="38" customFormat="1" ht="12" customHeight="1">
      <c r="A264" s="394"/>
      <c r="B264" s="395"/>
      <c r="C264" s="2"/>
      <c r="D264" s="2" t="s">
        <v>100</v>
      </c>
      <c r="E264" s="2"/>
      <c r="F264" s="2"/>
      <c r="G264" s="2"/>
      <c r="H264" s="2"/>
      <c r="I264" s="3" t="s">
        <v>44</v>
      </c>
      <c r="J264" s="8" t="s">
        <v>13</v>
      </c>
    </row>
    <row r="265" spans="1:38" ht="21.6" customHeight="1">
      <c r="A265" s="396" t="s">
        <v>371</v>
      </c>
      <c r="B265" s="397"/>
      <c r="C265" s="11"/>
      <c r="D265" s="1">
        <v>19.72</v>
      </c>
      <c r="E265" s="1"/>
      <c r="F265" s="1"/>
      <c r="G265" s="11"/>
      <c r="H265" s="11"/>
      <c r="I265" s="1">
        <v>19.72</v>
      </c>
      <c r="J265" s="51" t="s">
        <v>160</v>
      </c>
    </row>
    <row r="266" spans="1:38" ht="12" customHeight="1">
      <c r="A266" s="398" t="s">
        <v>14</v>
      </c>
      <c r="B266" s="399"/>
      <c r="C266" s="399"/>
      <c r="D266" s="399"/>
      <c r="E266" s="399"/>
      <c r="F266" s="399"/>
      <c r="G266" s="399"/>
      <c r="H266" s="400"/>
      <c r="I266" s="46">
        <v>19.72</v>
      </c>
      <c r="J266" s="39"/>
    </row>
    <row r="267" spans="1:38" s="394" customFormat="1" ht="12" customHeight="1">
      <c r="A267" s="421"/>
      <c r="B267" s="422"/>
      <c r="C267" s="422"/>
      <c r="D267" s="422"/>
      <c r="E267" s="422"/>
      <c r="F267" s="422"/>
      <c r="G267" s="422"/>
      <c r="H267" s="422"/>
      <c r="I267" s="422"/>
      <c r="J267" s="422"/>
      <c r="K267" s="422"/>
      <c r="L267" s="422"/>
      <c r="M267" s="422"/>
      <c r="N267" s="422"/>
      <c r="O267" s="422"/>
      <c r="P267" s="422"/>
      <c r="Q267" s="422"/>
      <c r="R267" s="422"/>
      <c r="S267" s="422"/>
      <c r="T267" s="422"/>
      <c r="U267" s="422"/>
      <c r="V267" s="422"/>
      <c r="W267" s="422"/>
      <c r="X267" s="422"/>
      <c r="Y267" s="422"/>
      <c r="Z267" s="422"/>
      <c r="AA267" s="422"/>
      <c r="AB267" s="422"/>
      <c r="AC267" s="422"/>
      <c r="AD267" s="422"/>
      <c r="AE267" s="422"/>
      <c r="AF267" s="422"/>
      <c r="AG267" s="422"/>
      <c r="AH267" s="422"/>
      <c r="AI267" s="422"/>
      <c r="AJ267" s="422"/>
      <c r="AK267" s="422"/>
      <c r="AL267" s="422"/>
    </row>
    <row r="268" spans="1:38" s="44" customFormat="1" ht="12" customHeight="1">
      <c r="A268" s="7" t="s">
        <v>15</v>
      </c>
      <c r="B268" s="22" t="s">
        <v>252</v>
      </c>
      <c r="C268" s="386"/>
      <c r="D268" s="401" t="s">
        <v>262</v>
      </c>
      <c r="E268" s="389"/>
      <c r="F268" s="389"/>
      <c r="G268" s="389"/>
      <c r="H268" s="389"/>
      <c r="I268" s="389"/>
      <c r="J268" s="390"/>
      <c r="K268" s="44" t="s">
        <v>88</v>
      </c>
    </row>
    <row r="269" spans="1:38" s="44" customFormat="1" ht="12" customHeight="1">
      <c r="A269" s="7" t="s">
        <v>9</v>
      </c>
      <c r="B269" s="23" t="s">
        <v>101</v>
      </c>
      <c r="C269" s="387"/>
      <c r="D269" s="391"/>
      <c r="E269" s="392"/>
      <c r="F269" s="392"/>
      <c r="G269" s="392"/>
      <c r="H269" s="392"/>
      <c r="I269" s="392"/>
      <c r="J269" s="393"/>
    </row>
    <row r="270" spans="1:38" s="44" customFormat="1" ht="12" customHeight="1">
      <c r="A270" s="394"/>
      <c r="B270" s="395"/>
      <c r="C270" s="2"/>
      <c r="D270" s="2" t="s">
        <v>97</v>
      </c>
      <c r="E270" s="2"/>
      <c r="F270" s="2"/>
      <c r="G270" s="2"/>
      <c r="H270" s="2"/>
      <c r="I270" s="3" t="s">
        <v>44</v>
      </c>
      <c r="J270" s="8" t="s">
        <v>13</v>
      </c>
    </row>
    <row r="271" spans="1:38" s="44" customFormat="1" ht="12" customHeight="1">
      <c r="A271" s="396" t="s">
        <v>372</v>
      </c>
      <c r="B271" s="397"/>
      <c r="C271" s="11"/>
      <c r="D271" s="1">
        <v>5.13</v>
      </c>
      <c r="E271" s="1"/>
      <c r="F271" s="1"/>
      <c r="G271" s="11"/>
      <c r="H271" s="11"/>
      <c r="I271" s="1">
        <v>5.13</v>
      </c>
      <c r="J271" s="51" t="s">
        <v>160</v>
      </c>
    </row>
    <row r="272" spans="1:38" s="44" customFormat="1" ht="12" customHeight="1">
      <c r="A272" s="398" t="s">
        <v>14</v>
      </c>
      <c r="B272" s="399"/>
      <c r="C272" s="399"/>
      <c r="D272" s="399"/>
      <c r="E272" s="399"/>
      <c r="F272" s="399"/>
      <c r="G272" s="399"/>
      <c r="H272" s="400"/>
      <c r="I272" s="46">
        <v>5.13</v>
      </c>
      <c r="J272" s="39"/>
    </row>
    <row r="273" spans="1:11" s="44" customFormat="1" ht="12" customHeight="1">
      <c r="A273" s="43"/>
    </row>
    <row r="274" spans="1:11" s="44" customFormat="1" ht="12" customHeight="1">
      <c r="A274" s="7" t="s">
        <v>15</v>
      </c>
      <c r="B274" s="22" t="s">
        <v>253</v>
      </c>
      <c r="C274" s="386"/>
      <c r="D274" s="401" t="s">
        <v>102</v>
      </c>
      <c r="E274" s="389"/>
      <c r="F274" s="389"/>
      <c r="G274" s="389"/>
      <c r="H274" s="389"/>
      <c r="I274" s="389"/>
      <c r="J274" s="390"/>
      <c r="K274" s="44" t="s">
        <v>88</v>
      </c>
    </row>
    <row r="275" spans="1:11" s="44" customFormat="1" ht="12" customHeight="1">
      <c r="A275" s="7" t="s">
        <v>9</v>
      </c>
      <c r="B275" s="23" t="s">
        <v>103</v>
      </c>
      <c r="C275" s="387"/>
      <c r="D275" s="391"/>
      <c r="E275" s="392"/>
      <c r="F275" s="392"/>
      <c r="G275" s="392"/>
      <c r="H275" s="392"/>
      <c r="I275" s="392"/>
      <c r="J275" s="393"/>
    </row>
    <row r="276" spans="1:11" s="44" customFormat="1" ht="12" customHeight="1">
      <c r="A276" s="394"/>
      <c r="B276" s="395"/>
      <c r="C276" s="2"/>
      <c r="D276" s="2" t="s">
        <v>104</v>
      </c>
      <c r="E276" s="2"/>
      <c r="F276" s="2"/>
      <c r="G276" s="2"/>
      <c r="H276" s="2"/>
      <c r="I276" s="3" t="s">
        <v>162</v>
      </c>
      <c r="J276" s="8" t="s">
        <v>13</v>
      </c>
    </row>
    <row r="277" spans="1:11" s="44" customFormat="1" ht="12" customHeight="1">
      <c r="A277" s="396" t="s">
        <v>373</v>
      </c>
      <c r="B277" s="397"/>
      <c r="C277" s="11"/>
      <c r="D277" s="1">
        <v>814.07</v>
      </c>
      <c r="E277" s="1"/>
      <c r="F277" s="1"/>
      <c r="G277" s="11"/>
      <c r="H277" s="11"/>
      <c r="I277" s="1">
        <v>814.07</v>
      </c>
      <c r="J277" s="51" t="s">
        <v>160</v>
      </c>
    </row>
    <row r="278" spans="1:11" s="44" customFormat="1" ht="12" customHeight="1">
      <c r="A278" s="398" t="s">
        <v>14</v>
      </c>
      <c r="B278" s="399"/>
      <c r="C278" s="399"/>
      <c r="D278" s="399"/>
      <c r="E278" s="399"/>
      <c r="F278" s="399"/>
      <c r="G278" s="399"/>
      <c r="H278" s="400"/>
      <c r="I278" s="46">
        <v>814.07</v>
      </c>
      <c r="J278" s="39"/>
    </row>
    <row r="279" spans="1:11" s="44" customFormat="1" ht="12" customHeight="1">
      <c r="A279" s="43"/>
    </row>
    <row r="280" spans="1:11" s="44" customFormat="1" ht="12" customHeight="1">
      <c r="A280" s="7" t="s">
        <v>15</v>
      </c>
      <c r="B280" s="22" t="s">
        <v>254</v>
      </c>
      <c r="C280" s="386"/>
      <c r="D280" s="401" t="s">
        <v>261</v>
      </c>
      <c r="E280" s="389"/>
      <c r="F280" s="389"/>
      <c r="G280" s="389"/>
      <c r="H280" s="389"/>
      <c r="I280" s="389"/>
      <c r="J280" s="390"/>
      <c r="K280" s="44" t="s">
        <v>88</v>
      </c>
    </row>
    <row r="281" spans="1:11" s="44" customFormat="1" ht="12" customHeight="1">
      <c r="A281" s="7" t="s">
        <v>9</v>
      </c>
      <c r="B281" s="23" t="s">
        <v>137</v>
      </c>
      <c r="C281" s="387"/>
      <c r="D281" s="391"/>
      <c r="E281" s="392"/>
      <c r="F281" s="392"/>
      <c r="G281" s="392"/>
      <c r="H281" s="392"/>
      <c r="I281" s="392"/>
      <c r="J281" s="393"/>
    </row>
    <row r="282" spans="1:11" s="44" customFormat="1" ht="12" customHeight="1">
      <c r="A282" s="394"/>
      <c r="B282" s="395"/>
      <c r="C282" s="2"/>
      <c r="D282" s="2" t="s">
        <v>100</v>
      </c>
      <c r="E282" s="2"/>
      <c r="F282" s="2"/>
      <c r="G282" s="2"/>
      <c r="H282" s="2"/>
      <c r="I282" s="3" t="s">
        <v>162</v>
      </c>
      <c r="J282" s="8" t="s">
        <v>13</v>
      </c>
    </row>
    <row r="283" spans="1:11" s="44" customFormat="1" ht="12" customHeight="1">
      <c r="A283" s="396"/>
      <c r="B283" s="397"/>
      <c r="C283" s="11"/>
      <c r="D283" s="1">
        <v>47.89</v>
      </c>
      <c r="E283" s="1"/>
      <c r="F283" s="1"/>
      <c r="G283" s="11"/>
      <c r="H283" s="11"/>
      <c r="I283" s="1">
        <v>47.89</v>
      </c>
      <c r="J283" s="51"/>
    </row>
    <row r="284" spans="1:11" s="44" customFormat="1" ht="12" customHeight="1">
      <c r="A284" s="398" t="s">
        <v>14</v>
      </c>
      <c r="B284" s="399"/>
      <c r="C284" s="399"/>
      <c r="D284" s="399"/>
      <c r="E284" s="399"/>
      <c r="F284" s="399"/>
      <c r="G284" s="399"/>
      <c r="H284" s="400"/>
      <c r="I284" s="46">
        <v>47.89</v>
      </c>
      <c r="J284" s="39"/>
    </row>
    <row r="285" spans="1:11" s="44" customFormat="1" ht="12" customHeight="1">
      <c r="A285" s="7" t="s">
        <v>15</v>
      </c>
      <c r="B285" s="22" t="s">
        <v>255</v>
      </c>
      <c r="C285" s="386"/>
      <c r="D285" s="401" t="s">
        <v>260</v>
      </c>
      <c r="E285" s="389"/>
      <c r="F285" s="389"/>
      <c r="G285" s="389"/>
      <c r="H285" s="389"/>
      <c r="I285" s="389"/>
      <c r="J285" s="390"/>
    </row>
    <row r="286" spans="1:11" s="44" customFormat="1" ht="12" customHeight="1">
      <c r="A286" s="7" t="s">
        <v>9</v>
      </c>
      <c r="B286" s="23" t="s">
        <v>138</v>
      </c>
      <c r="C286" s="387"/>
      <c r="D286" s="391"/>
      <c r="E286" s="392"/>
      <c r="F286" s="392"/>
      <c r="G286" s="392"/>
      <c r="H286" s="392"/>
      <c r="I286" s="392"/>
      <c r="J286" s="393"/>
      <c r="K286" s="44" t="s">
        <v>88</v>
      </c>
    </row>
    <row r="287" spans="1:11" s="44" customFormat="1" ht="12" customHeight="1">
      <c r="A287" s="394"/>
      <c r="B287" s="395"/>
      <c r="C287" s="2"/>
      <c r="D287" s="2" t="s">
        <v>100</v>
      </c>
      <c r="E287" s="2"/>
      <c r="F287" s="2"/>
      <c r="G287" s="2"/>
      <c r="H287" s="2"/>
      <c r="I287" s="3" t="s">
        <v>100</v>
      </c>
      <c r="J287" s="8" t="s">
        <v>13</v>
      </c>
    </row>
    <row r="288" spans="1:11" s="44" customFormat="1" ht="12" customHeight="1">
      <c r="A288" s="396"/>
      <c r="B288" s="397"/>
      <c r="C288" s="11"/>
      <c r="D288" s="1">
        <v>47.89</v>
      </c>
      <c r="E288" s="1"/>
      <c r="F288" s="1"/>
      <c r="G288" s="11"/>
      <c r="H288" s="11"/>
      <c r="I288" s="1">
        <v>47.89</v>
      </c>
      <c r="J288" s="51"/>
    </row>
    <row r="289" spans="1:11" s="44" customFormat="1" ht="12" customHeight="1">
      <c r="A289" s="415" t="s">
        <v>14</v>
      </c>
      <c r="B289" s="416"/>
      <c r="C289" s="416"/>
      <c r="D289" s="416"/>
      <c r="E289" s="416"/>
      <c r="F289" s="416"/>
      <c r="G289" s="416"/>
      <c r="H289" s="417"/>
      <c r="I289" s="139">
        <v>47.89</v>
      </c>
      <c r="J289" s="140"/>
    </row>
    <row r="290" spans="1:11" s="44" customFormat="1" ht="12" customHeight="1">
      <c r="A290" s="402" t="s">
        <v>163</v>
      </c>
      <c r="B290" s="403"/>
      <c r="C290" s="403"/>
      <c r="D290" s="403"/>
      <c r="E290" s="403"/>
      <c r="F290" s="403"/>
      <c r="G290" s="403"/>
      <c r="H290" s="403"/>
      <c r="I290" s="403"/>
      <c r="J290" s="404"/>
    </row>
    <row r="291" spans="1:11" s="196" customFormat="1" ht="12" customHeight="1">
      <c r="A291" s="398"/>
      <c r="B291" s="399"/>
      <c r="C291" s="399"/>
      <c r="D291" s="399"/>
      <c r="E291" s="399"/>
      <c r="F291" s="399"/>
      <c r="G291" s="399"/>
      <c r="H291" s="400"/>
      <c r="I291" s="202"/>
      <c r="J291" s="202"/>
    </row>
    <row r="292" spans="1:11">
      <c r="A292" s="7" t="s">
        <v>15</v>
      </c>
      <c r="B292" s="22" t="s">
        <v>140</v>
      </c>
      <c r="C292" s="386"/>
      <c r="D292" s="401" t="s">
        <v>256</v>
      </c>
      <c r="E292" s="389"/>
      <c r="F292" s="389"/>
      <c r="G292" s="389"/>
      <c r="H292" s="389"/>
      <c r="I292" s="389"/>
      <c r="J292" s="390"/>
      <c r="K292" s="10" t="s">
        <v>88</v>
      </c>
    </row>
    <row r="293" spans="1:11">
      <c r="A293" s="7" t="s">
        <v>9</v>
      </c>
      <c r="B293" s="23" t="s">
        <v>108</v>
      </c>
      <c r="C293" s="387"/>
      <c r="D293" s="391"/>
      <c r="E293" s="392"/>
      <c r="F293" s="392"/>
      <c r="G293" s="392"/>
      <c r="H293" s="392"/>
      <c r="I293" s="392"/>
      <c r="J293" s="393"/>
    </row>
    <row r="294" spans="1:11">
      <c r="A294" s="394"/>
      <c r="B294" s="395"/>
      <c r="C294" s="2"/>
      <c r="D294" s="2" t="s">
        <v>100</v>
      </c>
      <c r="E294" s="2"/>
      <c r="F294" s="2"/>
      <c r="G294" s="2"/>
      <c r="H294" s="2"/>
      <c r="I294" s="3" t="s">
        <v>100</v>
      </c>
      <c r="J294" s="8" t="s">
        <v>13</v>
      </c>
    </row>
    <row r="295" spans="1:11">
      <c r="A295" s="396"/>
      <c r="B295" s="397"/>
      <c r="C295" s="11"/>
      <c r="D295" s="1">
        <v>51.64</v>
      </c>
      <c r="E295" s="1"/>
      <c r="F295" s="1"/>
      <c r="G295" s="11"/>
      <c r="H295" s="11"/>
      <c r="I295" s="1">
        <v>51.64</v>
      </c>
      <c r="J295" s="51"/>
    </row>
    <row r="296" spans="1:11">
      <c r="A296" s="415" t="s">
        <v>14</v>
      </c>
      <c r="B296" s="416"/>
      <c r="C296" s="416"/>
      <c r="D296" s="416"/>
      <c r="E296" s="416"/>
      <c r="F296" s="416"/>
      <c r="G296" s="416"/>
      <c r="H296" s="417"/>
      <c r="I296" s="139">
        <v>51.64</v>
      </c>
      <c r="J296" s="140"/>
    </row>
    <row r="297" spans="1:11">
      <c r="A297" s="383"/>
      <c r="B297" s="384"/>
      <c r="C297" s="384"/>
      <c r="D297" s="384"/>
      <c r="E297" s="384"/>
      <c r="F297" s="384"/>
      <c r="G297" s="384"/>
      <c r="H297" s="384"/>
      <c r="I297" s="384"/>
      <c r="J297" s="385"/>
    </row>
    <row r="298" spans="1:11">
      <c r="A298" s="142" t="s">
        <v>15</v>
      </c>
      <c r="B298" s="143" t="s">
        <v>141</v>
      </c>
      <c r="C298" s="411"/>
      <c r="D298" s="412" t="s">
        <v>168</v>
      </c>
      <c r="E298" s="413"/>
      <c r="F298" s="413"/>
      <c r="G298" s="413"/>
      <c r="H298" s="413"/>
      <c r="I298" s="413"/>
      <c r="J298" s="414"/>
      <c r="K298" s="10" t="s">
        <v>88</v>
      </c>
    </row>
    <row r="299" spans="1:11">
      <c r="A299" s="7" t="s">
        <v>9</v>
      </c>
      <c r="B299" s="23" t="s">
        <v>109</v>
      </c>
      <c r="C299" s="387"/>
      <c r="D299" s="391"/>
      <c r="E299" s="392"/>
      <c r="F299" s="392"/>
      <c r="G299" s="392"/>
      <c r="H299" s="392"/>
      <c r="I299" s="392"/>
      <c r="J299" s="393"/>
    </row>
    <row r="300" spans="1:11">
      <c r="A300" s="394"/>
      <c r="B300" s="395"/>
      <c r="C300" s="2"/>
      <c r="D300" s="2" t="s">
        <v>100</v>
      </c>
      <c r="E300" s="2"/>
      <c r="F300" s="2"/>
      <c r="G300" s="2"/>
      <c r="H300" s="2"/>
      <c r="I300" s="3" t="s">
        <v>100</v>
      </c>
      <c r="J300" s="8" t="s">
        <v>13</v>
      </c>
    </row>
    <row r="301" spans="1:11">
      <c r="A301" s="396"/>
      <c r="B301" s="397"/>
      <c r="C301" s="11"/>
      <c r="D301" s="1">
        <v>27.17</v>
      </c>
      <c r="E301" s="1"/>
      <c r="F301" s="1"/>
      <c r="G301" s="11"/>
      <c r="H301" s="11"/>
      <c r="I301" s="1">
        <v>27.17</v>
      </c>
      <c r="J301" s="51"/>
    </row>
    <row r="302" spans="1:11">
      <c r="A302" s="398" t="s">
        <v>14</v>
      </c>
      <c r="B302" s="399"/>
      <c r="C302" s="399"/>
      <c r="D302" s="399"/>
      <c r="E302" s="399"/>
      <c r="F302" s="399"/>
      <c r="G302" s="399"/>
      <c r="H302" s="400"/>
      <c r="I302" s="46">
        <v>27.17</v>
      </c>
      <c r="J302" s="39"/>
    </row>
    <row r="303" spans="1:11">
      <c r="A303" s="383"/>
      <c r="B303" s="384"/>
      <c r="C303" s="384"/>
      <c r="D303" s="384"/>
      <c r="E303" s="384"/>
      <c r="F303" s="384"/>
      <c r="G303" s="384"/>
      <c r="H303" s="384"/>
      <c r="I303" s="384"/>
      <c r="J303" s="385"/>
    </row>
    <row r="304" spans="1:11">
      <c r="A304" s="7" t="s">
        <v>15</v>
      </c>
      <c r="B304" s="22" t="s">
        <v>142</v>
      </c>
      <c r="C304" s="386"/>
      <c r="D304" s="401" t="s">
        <v>110</v>
      </c>
      <c r="E304" s="389"/>
      <c r="F304" s="389"/>
      <c r="G304" s="389"/>
      <c r="H304" s="389"/>
      <c r="I304" s="389"/>
      <c r="J304" s="390"/>
      <c r="K304" s="10" t="s">
        <v>88</v>
      </c>
    </row>
    <row r="305" spans="1:10">
      <c r="A305" s="7" t="s">
        <v>9</v>
      </c>
      <c r="B305" s="23" t="s">
        <v>111</v>
      </c>
      <c r="C305" s="387"/>
      <c r="D305" s="391"/>
      <c r="E305" s="392"/>
      <c r="F305" s="392"/>
      <c r="G305" s="392"/>
      <c r="H305" s="392"/>
      <c r="I305" s="392"/>
      <c r="J305" s="393"/>
    </row>
    <row r="306" spans="1:10">
      <c r="A306" s="394"/>
      <c r="B306" s="395"/>
      <c r="C306" s="2"/>
      <c r="D306" s="2" t="s">
        <v>100</v>
      </c>
      <c r="E306" s="2"/>
      <c r="F306" s="2"/>
      <c r="G306" s="2"/>
      <c r="H306" s="2"/>
      <c r="I306" s="3" t="s">
        <v>100</v>
      </c>
      <c r="J306" s="8" t="s">
        <v>13</v>
      </c>
    </row>
    <row r="307" spans="1:10">
      <c r="A307" s="396"/>
      <c r="B307" s="397"/>
      <c r="C307" s="11"/>
      <c r="D307" s="1">
        <v>70.87</v>
      </c>
      <c r="E307" s="1"/>
      <c r="F307" s="1"/>
      <c r="G307" s="11"/>
      <c r="H307" s="11"/>
      <c r="I307" s="1">
        <v>70.87</v>
      </c>
      <c r="J307" s="51"/>
    </row>
    <row r="308" spans="1:10">
      <c r="A308" s="398" t="s">
        <v>14</v>
      </c>
      <c r="B308" s="399"/>
      <c r="C308" s="399"/>
      <c r="D308" s="399"/>
      <c r="E308" s="399"/>
      <c r="F308" s="399"/>
      <c r="G308" s="399"/>
      <c r="H308" s="400"/>
      <c r="I308" s="46">
        <v>70.87</v>
      </c>
      <c r="J308" s="39"/>
    </row>
    <row r="309" spans="1:10">
      <c r="A309" s="383"/>
      <c r="B309" s="384"/>
      <c r="C309" s="384"/>
      <c r="D309" s="384"/>
      <c r="E309" s="384"/>
      <c r="F309" s="384"/>
      <c r="G309" s="384"/>
      <c r="H309" s="384"/>
      <c r="I309" s="384"/>
      <c r="J309" s="385"/>
    </row>
    <row r="310" spans="1:10">
      <c r="A310" s="405" t="s">
        <v>134</v>
      </c>
      <c r="B310" s="406"/>
      <c r="C310" s="406"/>
      <c r="D310" s="406"/>
      <c r="E310" s="406"/>
      <c r="F310" s="406"/>
      <c r="G310" s="406"/>
      <c r="H310" s="406"/>
      <c r="I310" s="406"/>
      <c r="J310" s="407"/>
    </row>
    <row r="311" spans="1:10">
      <c r="A311" s="383"/>
      <c r="B311" s="384"/>
      <c r="C311" s="384"/>
      <c r="D311" s="384"/>
      <c r="E311" s="384"/>
      <c r="F311" s="384"/>
      <c r="G311" s="384"/>
      <c r="H311" s="384"/>
      <c r="I311" s="384"/>
      <c r="J311" s="385"/>
    </row>
    <row r="312" spans="1:10">
      <c r="A312" s="142" t="s">
        <v>15</v>
      </c>
      <c r="B312" s="203" t="s">
        <v>145</v>
      </c>
      <c r="C312" s="411"/>
      <c r="D312" s="412" t="s">
        <v>274</v>
      </c>
      <c r="E312" s="413"/>
      <c r="F312" s="413"/>
      <c r="G312" s="413"/>
      <c r="H312" s="413"/>
      <c r="I312" s="413"/>
      <c r="J312" s="414"/>
    </row>
    <row r="313" spans="1:10">
      <c r="A313" s="7" t="s">
        <v>9</v>
      </c>
      <c r="B313" s="23" t="s">
        <v>135</v>
      </c>
      <c r="C313" s="387"/>
      <c r="D313" s="391"/>
      <c r="E313" s="392"/>
      <c r="F313" s="392"/>
      <c r="G313" s="392"/>
      <c r="H313" s="392"/>
      <c r="I313" s="392"/>
      <c r="J313" s="393"/>
    </row>
    <row r="314" spans="1:10">
      <c r="A314" s="394"/>
      <c r="B314" s="395"/>
      <c r="C314" s="2"/>
      <c r="D314" s="2" t="s">
        <v>100</v>
      </c>
      <c r="E314" s="2"/>
      <c r="F314" s="2"/>
      <c r="G314" s="2"/>
      <c r="H314" s="2"/>
      <c r="I314" s="3" t="s">
        <v>100</v>
      </c>
      <c r="J314" s="8" t="s">
        <v>13</v>
      </c>
    </row>
    <row r="315" spans="1:10">
      <c r="A315" s="396"/>
      <c r="B315" s="397"/>
      <c r="C315" s="11"/>
      <c r="D315" s="1">
        <v>13.58</v>
      </c>
      <c r="E315" s="1"/>
      <c r="F315" s="1"/>
      <c r="G315" s="11"/>
      <c r="H315" s="11"/>
      <c r="I315" s="1">
        <v>13.58</v>
      </c>
      <c r="J315" s="51"/>
    </row>
    <row r="316" spans="1:10">
      <c r="A316" s="398" t="s">
        <v>14</v>
      </c>
      <c r="B316" s="399"/>
      <c r="C316" s="399"/>
      <c r="D316" s="399"/>
      <c r="E316" s="399"/>
      <c r="F316" s="399"/>
      <c r="G316" s="399"/>
      <c r="H316" s="400"/>
      <c r="I316" s="46">
        <v>13.58</v>
      </c>
      <c r="J316" s="39"/>
    </row>
    <row r="317" spans="1:10">
      <c r="A317" s="383"/>
      <c r="B317" s="384"/>
      <c r="C317" s="384"/>
      <c r="D317" s="384"/>
      <c r="E317" s="384"/>
      <c r="F317" s="384"/>
      <c r="G317" s="384"/>
      <c r="H317" s="384"/>
      <c r="I317" s="384"/>
      <c r="J317" s="385"/>
    </row>
    <row r="318" spans="1:10">
      <c r="A318" s="7" t="s">
        <v>15</v>
      </c>
      <c r="B318" s="30" t="s">
        <v>146</v>
      </c>
      <c r="C318" s="386"/>
      <c r="D318" s="401" t="s">
        <v>171</v>
      </c>
      <c r="E318" s="389"/>
      <c r="F318" s="389"/>
      <c r="G318" s="389"/>
      <c r="H318" s="389"/>
      <c r="I318" s="389"/>
      <c r="J318" s="390"/>
    </row>
    <row r="319" spans="1:10">
      <c r="A319" s="7" t="s">
        <v>9</v>
      </c>
      <c r="B319" s="23" t="s">
        <v>136</v>
      </c>
      <c r="C319" s="387"/>
      <c r="D319" s="391"/>
      <c r="E319" s="392"/>
      <c r="F319" s="392"/>
      <c r="G319" s="392"/>
      <c r="H319" s="392"/>
      <c r="I319" s="392"/>
      <c r="J319" s="393"/>
    </row>
    <row r="320" spans="1:10">
      <c r="A320" s="394"/>
      <c r="B320" s="395"/>
      <c r="C320" s="2"/>
      <c r="D320" s="73" t="s">
        <v>100</v>
      </c>
      <c r="E320" s="2"/>
      <c r="F320" s="2"/>
      <c r="G320" s="2"/>
      <c r="H320" s="2"/>
      <c r="I320" s="3" t="s">
        <v>100</v>
      </c>
      <c r="J320" s="8" t="s">
        <v>13</v>
      </c>
    </row>
    <row r="321" spans="1:11">
      <c r="A321" s="396"/>
      <c r="B321" s="397"/>
      <c r="C321" s="11"/>
      <c r="D321" s="31">
        <v>27.16</v>
      </c>
      <c r="E321" s="1"/>
      <c r="F321" s="1"/>
      <c r="G321" s="11"/>
      <c r="H321" s="11"/>
      <c r="I321" s="1">
        <v>27.16</v>
      </c>
      <c r="J321" s="51"/>
    </row>
    <row r="322" spans="1:11">
      <c r="A322" s="398" t="s">
        <v>14</v>
      </c>
      <c r="B322" s="399"/>
      <c r="C322" s="399"/>
      <c r="D322" s="399"/>
      <c r="E322" s="399"/>
      <c r="F322" s="399"/>
      <c r="G322" s="399"/>
      <c r="H322" s="400"/>
      <c r="I322" s="46">
        <v>27.16</v>
      </c>
      <c r="J322" s="39"/>
    </row>
    <row r="323" spans="1:11">
      <c r="A323" s="383"/>
      <c r="B323" s="384"/>
      <c r="C323" s="384"/>
      <c r="D323" s="384"/>
      <c r="E323" s="384"/>
      <c r="F323" s="384"/>
      <c r="G323" s="384"/>
      <c r="H323" s="384"/>
      <c r="I323" s="384"/>
      <c r="J323" s="385"/>
    </row>
    <row r="324" spans="1:11">
      <c r="A324" s="405" t="s">
        <v>60</v>
      </c>
      <c r="B324" s="406"/>
      <c r="C324" s="406"/>
      <c r="D324" s="406"/>
      <c r="E324" s="406"/>
      <c r="F324" s="406"/>
      <c r="G324" s="406"/>
      <c r="H324" s="406"/>
      <c r="I324" s="406"/>
      <c r="J324" s="407"/>
    </row>
    <row r="325" spans="1:11">
      <c r="A325" s="408"/>
      <c r="B325" s="409"/>
      <c r="C325" s="409"/>
      <c r="D325" s="409"/>
      <c r="E325" s="409"/>
      <c r="F325" s="409"/>
      <c r="G325" s="409"/>
      <c r="H325" s="409"/>
      <c r="I325" s="409"/>
      <c r="J325" s="410"/>
    </row>
    <row r="326" spans="1:11">
      <c r="A326" s="7" t="s">
        <v>15</v>
      </c>
      <c r="B326" s="204" t="s">
        <v>147</v>
      </c>
      <c r="C326" s="386"/>
      <c r="D326" s="401" t="s">
        <v>265</v>
      </c>
      <c r="E326" s="389"/>
      <c r="F326" s="389"/>
      <c r="G326" s="389"/>
      <c r="H326" s="389"/>
      <c r="I326" s="389"/>
      <c r="J326" s="390"/>
      <c r="K326" s="10" t="s">
        <v>155</v>
      </c>
    </row>
    <row r="327" spans="1:11">
      <c r="A327" s="7" t="s">
        <v>9</v>
      </c>
      <c r="B327" s="23" t="s">
        <v>264</v>
      </c>
      <c r="C327" s="387"/>
      <c r="D327" s="391"/>
      <c r="E327" s="392"/>
      <c r="F327" s="392"/>
      <c r="G327" s="392"/>
      <c r="H327" s="392"/>
      <c r="I327" s="392"/>
      <c r="J327" s="393"/>
    </row>
    <row r="328" spans="1:11">
      <c r="A328" s="394"/>
      <c r="B328" s="395"/>
      <c r="C328" s="2"/>
      <c r="D328" s="2" t="s">
        <v>3</v>
      </c>
      <c r="E328" s="2"/>
      <c r="F328" s="2"/>
      <c r="G328" s="2"/>
      <c r="H328" s="2"/>
      <c r="I328" s="3" t="s">
        <v>3</v>
      </c>
      <c r="J328" s="8" t="s">
        <v>13</v>
      </c>
    </row>
    <row r="329" spans="1:11">
      <c r="A329" s="396"/>
      <c r="B329" s="397"/>
      <c r="C329" s="11"/>
      <c r="D329" s="31">
        <v>1</v>
      </c>
      <c r="E329" s="1"/>
      <c r="F329" s="1"/>
      <c r="G329" s="11"/>
      <c r="H329" s="11"/>
      <c r="I329" s="1">
        <v>1</v>
      </c>
      <c r="J329" s="51"/>
    </row>
    <row r="330" spans="1:11">
      <c r="A330" s="398" t="s">
        <v>14</v>
      </c>
      <c r="B330" s="399"/>
      <c r="C330" s="399"/>
      <c r="D330" s="399"/>
      <c r="E330" s="399"/>
      <c r="F330" s="399"/>
      <c r="G330" s="399"/>
      <c r="H330" s="400"/>
      <c r="I330" s="46">
        <v>1</v>
      </c>
      <c r="J330" s="39"/>
    </row>
    <row r="331" spans="1:11">
      <c r="A331" s="383"/>
      <c r="B331" s="384"/>
      <c r="C331" s="384"/>
      <c r="D331" s="384"/>
      <c r="E331" s="384"/>
      <c r="F331" s="384"/>
      <c r="G331" s="384"/>
      <c r="H331" s="384"/>
      <c r="I331" s="384"/>
      <c r="J331" s="385"/>
    </row>
    <row r="332" spans="1:11">
      <c r="A332" s="7" t="s">
        <v>15</v>
      </c>
      <c r="B332" s="30" t="s">
        <v>257</v>
      </c>
      <c r="C332" s="386"/>
      <c r="D332" s="401" t="s">
        <v>267</v>
      </c>
      <c r="E332" s="389"/>
      <c r="F332" s="389"/>
      <c r="G332" s="389"/>
      <c r="H332" s="389"/>
      <c r="I332" s="389"/>
      <c r="J332" s="390"/>
      <c r="K332" s="10" t="s">
        <v>155</v>
      </c>
    </row>
    <row r="333" spans="1:11">
      <c r="A333" s="7" t="s">
        <v>9</v>
      </c>
      <c r="B333" s="23" t="s">
        <v>266</v>
      </c>
      <c r="C333" s="387"/>
      <c r="D333" s="391"/>
      <c r="E333" s="392"/>
      <c r="F333" s="392"/>
      <c r="G333" s="392"/>
      <c r="H333" s="392"/>
      <c r="I333" s="392"/>
      <c r="J333" s="393"/>
    </row>
    <row r="334" spans="1:11">
      <c r="A334" s="394"/>
      <c r="B334" s="395"/>
      <c r="C334" s="2"/>
      <c r="D334" s="2" t="s">
        <v>6</v>
      </c>
      <c r="E334" s="2"/>
      <c r="F334" s="2"/>
      <c r="G334" s="2"/>
      <c r="H334" s="2"/>
      <c r="I334" s="3" t="s">
        <v>6</v>
      </c>
      <c r="J334" s="8" t="s">
        <v>13</v>
      </c>
    </row>
    <row r="335" spans="1:11">
      <c r="A335" s="396"/>
      <c r="B335" s="397"/>
      <c r="C335" s="11"/>
      <c r="D335" s="31">
        <v>16.079999999999998</v>
      </c>
      <c r="E335" s="1"/>
      <c r="F335" s="1"/>
      <c r="G335" s="11"/>
      <c r="H335" s="11"/>
      <c r="I335" s="1">
        <v>16.079999999999998</v>
      </c>
      <c r="J335" s="51"/>
    </row>
    <row r="336" spans="1:11">
      <c r="A336" s="398" t="s">
        <v>14</v>
      </c>
      <c r="B336" s="399"/>
      <c r="C336" s="399"/>
      <c r="D336" s="399"/>
      <c r="E336" s="399"/>
      <c r="F336" s="399"/>
      <c r="G336" s="399"/>
      <c r="H336" s="400"/>
      <c r="I336" s="46">
        <v>16.079999999999998</v>
      </c>
      <c r="J336" s="39"/>
    </row>
    <row r="337" spans="1:11">
      <c r="A337" s="383"/>
      <c r="B337" s="384"/>
      <c r="C337" s="384"/>
      <c r="D337" s="384"/>
      <c r="E337" s="384"/>
      <c r="F337" s="384"/>
      <c r="G337" s="384"/>
      <c r="H337" s="384"/>
      <c r="I337" s="384"/>
      <c r="J337" s="385"/>
    </row>
    <row r="338" spans="1:11">
      <c r="A338" s="7" t="s">
        <v>15</v>
      </c>
      <c r="B338" s="204" t="s">
        <v>258</v>
      </c>
      <c r="C338" s="386"/>
      <c r="D338" s="401" t="s">
        <v>269</v>
      </c>
      <c r="E338" s="389"/>
      <c r="F338" s="389"/>
      <c r="G338" s="389"/>
      <c r="H338" s="389"/>
      <c r="I338" s="389"/>
      <c r="J338" s="390"/>
      <c r="K338" s="10" t="s">
        <v>155</v>
      </c>
    </row>
    <row r="339" spans="1:11">
      <c r="A339" s="7" t="s">
        <v>9</v>
      </c>
      <c r="B339" s="23" t="s">
        <v>268</v>
      </c>
      <c r="C339" s="387"/>
      <c r="D339" s="391"/>
      <c r="E339" s="392"/>
      <c r="F339" s="392"/>
      <c r="G339" s="392"/>
      <c r="H339" s="392"/>
      <c r="I339" s="392"/>
      <c r="J339" s="393"/>
    </row>
    <row r="340" spans="1:11">
      <c r="A340" s="394"/>
      <c r="B340" s="395"/>
      <c r="C340" s="2"/>
      <c r="D340" s="73" t="s">
        <v>6</v>
      </c>
      <c r="E340" s="2"/>
      <c r="F340" s="2"/>
      <c r="G340" s="2"/>
      <c r="H340" s="2"/>
      <c r="I340" s="3" t="s">
        <v>6</v>
      </c>
      <c r="J340" s="8" t="s">
        <v>13</v>
      </c>
    </row>
    <row r="341" spans="1:11">
      <c r="A341" s="396"/>
      <c r="B341" s="397"/>
      <c r="C341" s="11"/>
      <c r="D341" s="31">
        <v>16.079999999999998</v>
      </c>
      <c r="E341" s="1"/>
      <c r="F341" s="1"/>
      <c r="G341" s="11"/>
      <c r="H341" s="11"/>
      <c r="I341" s="1">
        <v>16.079999999999998</v>
      </c>
      <c r="J341" s="51"/>
    </row>
    <row r="342" spans="1:11">
      <c r="A342" s="398" t="s">
        <v>14</v>
      </c>
      <c r="B342" s="399"/>
      <c r="C342" s="399"/>
      <c r="D342" s="399"/>
      <c r="E342" s="399"/>
      <c r="F342" s="399"/>
      <c r="G342" s="399"/>
      <c r="H342" s="400"/>
      <c r="I342" s="46">
        <v>16.079999999999998</v>
      </c>
      <c r="J342" s="39"/>
    </row>
    <row r="343" spans="1:11">
      <c r="A343" s="192"/>
      <c r="B343" s="193"/>
      <c r="C343" s="197"/>
      <c r="D343" s="197"/>
      <c r="E343" s="197"/>
      <c r="F343" s="197"/>
      <c r="G343" s="197"/>
      <c r="H343" s="197"/>
      <c r="I343" s="205"/>
      <c r="J343" s="72"/>
    </row>
    <row r="344" spans="1:11">
      <c r="A344" s="7" t="s">
        <v>15</v>
      </c>
      <c r="B344" s="204" t="s">
        <v>259</v>
      </c>
      <c r="C344" s="386"/>
      <c r="D344" s="401" t="s">
        <v>196</v>
      </c>
      <c r="E344" s="389"/>
      <c r="F344" s="389"/>
      <c r="G344" s="389"/>
      <c r="H344" s="389"/>
      <c r="I344" s="389"/>
      <c r="J344" s="390"/>
      <c r="K344" s="10" t="s">
        <v>155</v>
      </c>
    </row>
    <row r="345" spans="1:11">
      <c r="A345" s="7" t="s">
        <v>9</v>
      </c>
      <c r="B345" s="23" t="s">
        <v>270</v>
      </c>
      <c r="C345" s="387"/>
      <c r="D345" s="391"/>
      <c r="E345" s="392"/>
      <c r="F345" s="392"/>
      <c r="G345" s="392"/>
      <c r="H345" s="392"/>
      <c r="I345" s="392"/>
      <c r="J345" s="393"/>
    </row>
    <row r="346" spans="1:11">
      <c r="A346" s="394"/>
      <c r="B346" s="395"/>
      <c r="C346" s="2"/>
      <c r="D346" s="2" t="s">
        <v>3</v>
      </c>
      <c r="E346" s="2"/>
      <c r="F346" s="2"/>
      <c r="G346" s="2"/>
      <c r="H346" s="2"/>
      <c r="I346" s="3" t="s">
        <v>3</v>
      </c>
      <c r="J346" s="8" t="s">
        <v>13</v>
      </c>
    </row>
    <row r="347" spans="1:11">
      <c r="A347" s="396"/>
      <c r="B347" s="397"/>
      <c r="C347" s="11"/>
      <c r="D347" s="31">
        <v>90.2</v>
      </c>
      <c r="E347" s="1"/>
      <c r="F347" s="1"/>
      <c r="G347" s="11"/>
      <c r="H347" s="11"/>
      <c r="I347" s="1">
        <v>90.2</v>
      </c>
      <c r="J347" s="51"/>
    </row>
    <row r="348" spans="1:11">
      <c r="A348" s="398" t="s">
        <v>14</v>
      </c>
      <c r="B348" s="399"/>
      <c r="C348" s="399"/>
      <c r="D348" s="399"/>
      <c r="E348" s="399"/>
      <c r="F348" s="399"/>
      <c r="G348" s="399"/>
      <c r="H348" s="400"/>
      <c r="I348" s="46">
        <v>90.2</v>
      </c>
      <c r="J348" s="39"/>
    </row>
    <row r="349" spans="1:11">
      <c r="A349" s="383"/>
      <c r="B349" s="384"/>
      <c r="C349" s="384"/>
      <c r="D349" s="384"/>
      <c r="E349" s="384"/>
      <c r="F349" s="384"/>
      <c r="G349" s="384"/>
      <c r="H349" s="384"/>
      <c r="I349" s="384"/>
      <c r="J349" s="385"/>
    </row>
    <row r="350" spans="1:11">
      <c r="A350" s="7" t="s">
        <v>15</v>
      </c>
      <c r="B350" s="204" t="s">
        <v>335</v>
      </c>
      <c r="C350" s="386"/>
      <c r="D350" s="401" t="s">
        <v>272</v>
      </c>
      <c r="E350" s="389"/>
      <c r="F350" s="389"/>
      <c r="G350" s="389"/>
      <c r="H350" s="389"/>
      <c r="I350" s="389"/>
      <c r="J350" s="390"/>
      <c r="K350" s="10" t="s">
        <v>155</v>
      </c>
    </row>
    <row r="351" spans="1:11">
      <c r="A351" s="7" t="s">
        <v>9</v>
      </c>
      <c r="B351" s="23" t="s">
        <v>271</v>
      </c>
      <c r="C351" s="387"/>
      <c r="D351" s="391"/>
      <c r="E351" s="392"/>
      <c r="F351" s="392"/>
      <c r="G351" s="392"/>
      <c r="H351" s="392"/>
      <c r="I351" s="392"/>
      <c r="J351" s="393"/>
    </row>
    <row r="352" spans="1:11">
      <c r="A352" s="394"/>
      <c r="B352" s="395"/>
      <c r="C352" s="2"/>
      <c r="D352" s="2" t="s">
        <v>3</v>
      </c>
      <c r="E352" s="2"/>
      <c r="F352" s="2"/>
      <c r="G352" s="2"/>
      <c r="H352" s="2"/>
      <c r="I352" s="3" t="s">
        <v>3</v>
      </c>
      <c r="J352" s="8" t="s">
        <v>13</v>
      </c>
    </row>
    <row r="353" spans="1:11">
      <c r="A353" s="396"/>
      <c r="B353" s="397"/>
      <c r="C353" s="11"/>
      <c r="D353" s="31">
        <v>1</v>
      </c>
      <c r="E353" s="1"/>
      <c r="F353" s="1"/>
      <c r="G353" s="11"/>
      <c r="H353" s="11"/>
      <c r="I353" s="1">
        <v>1</v>
      </c>
      <c r="J353" s="51"/>
    </row>
    <row r="354" spans="1:11">
      <c r="A354" s="398" t="s">
        <v>14</v>
      </c>
      <c r="B354" s="399"/>
      <c r="C354" s="399"/>
      <c r="D354" s="399"/>
      <c r="E354" s="399"/>
      <c r="F354" s="399"/>
      <c r="G354" s="399"/>
      <c r="H354" s="400"/>
      <c r="I354" s="46">
        <v>1</v>
      </c>
      <c r="J354" s="39"/>
    </row>
    <row r="355" spans="1:11">
      <c r="A355" s="383"/>
      <c r="B355" s="384"/>
      <c r="C355" s="384"/>
      <c r="D355" s="384"/>
      <c r="E355" s="384"/>
      <c r="F355" s="384"/>
      <c r="G355" s="384"/>
      <c r="H355" s="384"/>
      <c r="I355" s="384"/>
      <c r="J355" s="385"/>
    </row>
    <row r="356" spans="1:11">
      <c r="A356" s="7" t="s">
        <v>15</v>
      </c>
      <c r="B356" s="204" t="s">
        <v>336</v>
      </c>
      <c r="C356" s="386"/>
      <c r="D356" s="401" t="s">
        <v>195</v>
      </c>
      <c r="E356" s="389"/>
      <c r="F356" s="389"/>
      <c r="G356" s="389"/>
      <c r="H356" s="389"/>
      <c r="I356" s="389"/>
      <c r="J356" s="390"/>
      <c r="K356" s="10" t="s">
        <v>155</v>
      </c>
    </row>
    <row r="357" spans="1:11">
      <c r="A357" s="7" t="s">
        <v>9</v>
      </c>
      <c r="B357" s="23" t="s">
        <v>273</v>
      </c>
      <c r="C357" s="387"/>
      <c r="D357" s="391"/>
      <c r="E357" s="392"/>
      <c r="F357" s="392"/>
      <c r="G357" s="392"/>
      <c r="H357" s="392"/>
      <c r="I357" s="392"/>
      <c r="J357" s="393"/>
    </row>
    <row r="358" spans="1:11">
      <c r="A358" s="394"/>
      <c r="B358" s="395"/>
      <c r="C358" s="2"/>
      <c r="D358" s="2" t="s">
        <v>35</v>
      </c>
      <c r="E358" s="2"/>
      <c r="F358" s="2"/>
      <c r="G358" s="2"/>
      <c r="H358" s="2"/>
      <c r="I358" s="3" t="s">
        <v>35</v>
      </c>
      <c r="J358" s="8" t="s">
        <v>13</v>
      </c>
    </row>
    <row r="359" spans="1:11">
      <c r="A359" s="396"/>
      <c r="B359" s="397"/>
      <c r="C359" s="11"/>
      <c r="D359" s="31">
        <v>19.72</v>
      </c>
      <c r="E359" s="1"/>
      <c r="F359" s="1"/>
      <c r="G359" s="11"/>
      <c r="H359" s="11"/>
      <c r="I359" s="1">
        <v>19.72</v>
      </c>
      <c r="J359" s="51"/>
    </row>
    <row r="360" spans="1:11">
      <c r="A360" s="398" t="s">
        <v>14</v>
      </c>
      <c r="B360" s="399"/>
      <c r="C360" s="399"/>
      <c r="D360" s="399"/>
      <c r="E360" s="399"/>
      <c r="F360" s="399"/>
      <c r="G360" s="399"/>
      <c r="H360" s="400"/>
      <c r="I360" s="46">
        <v>19.72</v>
      </c>
      <c r="J360" s="39"/>
    </row>
    <row r="361" spans="1:11">
      <c r="A361" s="383"/>
      <c r="B361" s="384"/>
      <c r="C361" s="384"/>
      <c r="D361" s="384"/>
      <c r="E361" s="384"/>
      <c r="F361" s="384"/>
      <c r="G361" s="384"/>
      <c r="H361" s="384"/>
      <c r="I361" s="384"/>
      <c r="J361" s="385"/>
    </row>
    <row r="362" spans="1:11">
      <c r="A362" s="405" t="str">
        <f>'PLANILHA ORÇAMENTÁRIA'!D105</f>
        <v>PLAYGROUND</v>
      </c>
      <c r="B362" s="406"/>
      <c r="C362" s="406"/>
      <c r="D362" s="406"/>
      <c r="E362" s="406"/>
      <c r="F362" s="406"/>
      <c r="G362" s="406"/>
      <c r="H362" s="406"/>
      <c r="I362" s="406"/>
      <c r="J362" s="407"/>
    </row>
    <row r="363" spans="1:11">
      <c r="A363" s="383"/>
      <c r="B363" s="384"/>
      <c r="C363" s="384"/>
      <c r="D363" s="384"/>
      <c r="E363" s="384"/>
      <c r="F363" s="384"/>
      <c r="G363" s="384"/>
      <c r="H363" s="384"/>
      <c r="I363" s="384"/>
      <c r="J363" s="385"/>
    </row>
    <row r="364" spans="1:11" ht="13.5" customHeight="1">
      <c r="A364" s="7" t="s">
        <v>15</v>
      </c>
      <c r="B364" s="22" t="str">
        <f>'PLANILHA ORÇAMENTÁRIA'!A106</f>
        <v>11.1</v>
      </c>
      <c r="C364" s="386"/>
      <c r="D364" s="401" t="str">
        <f>'PLANILHA ORÇAMENTÁRIA'!D106</f>
        <v>Escorregador rústico de eucalipto tratado contra umidade, dimensões: 2,20m (C) x 0,60m (L) x 2,00m (A). Acabamento envernizado ou colorido.</v>
      </c>
      <c r="E364" s="389"/>
      <c r="F364" s="389"/>
      <c r="G364" s="389"/>
      <c r="H364" s="389"/>
      <c r="I364" s="389"/>
      <c r="J364" s="390"/>
      <c r="K364" s="10" t="s">
        <v>155</v>
      </c>
    </row>
    <row r="365" spans="1:11">
      <c r="A365" s="7" t="s">
        <v>9</v>
      </c>
      <c r="B365" s="23" t="str">
        <f>'PLANILHA ORÇAMENTÁRIA'!B106</f>
        <v>CO-01</v>
      </c>
      <c r="C365" s="387"/>
      <c r="D365" s="391"/>
      <c r="E365" s="392"/>
      <c r="F365" s="392"/>
      <c r="G365" s="392"/>
      <c r="H365" s="392"/>
      <c r="I365" s="392"/>
      <c r="J365" s="393"/>
    </row>
    <row r="366" spans="1:11">
      <c r="A366" s="394"/>
      <c r="B366" s="395"/>
      <c r="C366" s="2"/>
      <c r="D366" s="2" t="s">
        <v>3</v>
      </c>
      <c r="E366" s="2"/>
      <c r="F366" s="2"/>
      <c r="G366" s="2"/>
      <c r="H366" s="2"/>
      <c r="I366" s="3" t="str">
        <f>D366</f>
        <v>UN</v>
      </c>
      <c r="J366" s="8" t="s">
        <v>13</v>
      </c>
    </row>
    <row r="367" spans="1:11">
      <c r="A367" s="396" t="s">
        <v>338</v>
      </c>
      <c r="B367" s="397"/>
      <c r="C367" s="11"/>
      <c r="D367" s="31">
        <v>1</v>
      </c>
      <c r="E367" s="1"/>
      <c r="F367" s="1"/>
      <c r="G367" s="11"/>
      <c r="H367" s="11"/>
      <c r="I367" s="1">
        <f>ROUND((D367),2)</f>
        <v>1</v>
      </c>
      <c r="J367" s="51"/>
    </row>
    <row r="368" spans="1:11">
      <c r="A368" s="398" t="s">
        <v>14</v>
      </c>
      <c r="B368" s="399"/>
      <c r="C368" s="399"/>
      <c r="D368" s="399"/>
      <c r="E368" s="399"/>
      <c r="F368" s="399"/>
      <c r="G368" s="399"/>
      <c r="H368" s="400"/>
      <c r="I368" s="46">
        <f>ROUND((I367),2)</f>
        <v>1</v>
      </c>
      <c r="J368" s="39"/>
    </row>
    <row r="369" spans="1:11">
      <c r="A369" s="383"/>
      <c r="B369" s="384"/>
      <c r="C369" s="384"/>
      <c r="D369" s="384"/>
      <c r="E369" s="384"/>
      <c r="F369" s="384"/>
      <c r="G369" s="384"/>
      <c r="H369" s="384"/>
      <c r="I369" s="384"/>
      <c r="J369" s="385"/>
    </row>
    <row r="370" spans="1:11">
      <c r="A370" s="7" t="s">
        <v>15</v>
      </c>
      <c r="B370" s="22" t="str">
        <f>'PLANILHA ORÇAMENTÁRIA'!A107</f>
        <v>11.2</v>
      </c>
      <c r="C370" s="386"/>
      <c r="D370" s="388" t="str">
        <f>'PLANILHA ORÇAMENTÁRIA'!D107</f>
        <v>Gangorra rustica dupla de eucalipto tratado contra umidade, dimensões: 3,00m (C) x 2,10m (L) x 0,60m (A). Acabamento envernizado ou colorido.</v>
      </c>
      <c r="E370" s="389"/>
      <c r="F370" s="389"/>
      <c r="G370" s="389"/>
      <c r="H370" s="389"/>
      <c r="I370" s="389"/>
      <c r="J370" s="390"/>
      <c r="K370" s="10" t="s">
        <v>155</v>
      </c>
    </row>
    <row r="371" spans="1:11">
      <c r="A371" s="7" t="s">
        <v>9</v>
      </c>
      <c r="B371" s="23" t="str">
        <f>'PLANILHA ORÇAMENTÁRIA'!B107</f>
        <v>CO-02</v>
      </c>
      <c r="C371" s="387"/>
      <c r="D371" s="391"/>
      <c r="E371" s="392"/>
      <c r="F371" s="392"/>
      <c r="G371" s="392"/>
      <c r="H371" s="392"/>
      <c r="I371" s="392"/>
      <c r="J371" s="393"/>
    </row>
    <row r="372" spans="1:11">
      <c r="A372" s="394"/>
      <c r="B372" s="395"/>
      <c r="C372" s="2"/>
      <c r="D372" s="2" t="s">
        <v>3</v>
      </c>
      <c r="E372" s="2"/>
      <c r="F372" s="2"/>
      <c r="G372" s="2"/>
      <c r="H372" s="2"/>
      <c r="I372" s="3" t="str">
        <f>D372</f>
        <v>UN</v>
      </c>
      <c r="J372" s="8" t="s">
        <v>13</v>
      </c>
    </row>
    <row r="373" spans="1:11">
      <c r="A373" s="396" t="s">
        <v>339</v>
      </c>
      <c r="B373" s="397"/>
      <c r="C373" s="11"/>
      <c r="D373" s="31">
        <v>1</v>
      </c>
      <c r="E373" s="1"/>
      <c r="F373" s="1"/>
      <c r="G373" s="11"/>
      <c r="H373" s="11"/>
      <c r="I373" s="1">
        <f>ROUND((D373),2)</f>
        <v>1</v>
      </c>
      <c r="J373" s="51"/>
    </row>
    <row r="374" spans="1:11">
      <c r="A374" s="398" t="s">
        <v>14</v>
      </c>
      <c r="B374" s="399"/>
      <c r="C374" s="399"/>
      <c r="D374" s="399"/>
      <c r="E374" s="399"/>
      <c r="F374" s="399"/>
      <c r="G374" s="399"/>
      <c r="H374" s="400"/>
      <c r="I374" s="46">
        <f>ROUND((I373),2)</f>
        <v>1</v>
      </c>
      <c r="J374" s="39"/>
    </row>
    <row r="375" spans="1:11">
      <c r="A375" s="383"/>
      <c r="B375" s="384"/>
      <c r="C375" s="384"/>
      <c r="D375" s="384"/>
      <c r="E375" s="384"/>
      <c r="F375" s="384"/>
      <c r="G375" s="384"/>
      <c r="H375" s="384"/>
      <c r="I375" s="384"/>
      <c r="J375" s="385"/>
    </row>
    <row r="376" spans="1:11">
      <c r="A376" s="7" t="s">
        <v>15</v>
      </c>
      <c r="B376" s="22" t="str">
        <f>'PLANILHA ORÇAMENTÁRIA'!A108</f>
        <v>11.3</v>
      </c>
      <c r="C376" s="386"/>
      <c r="D376" s="388" t="str">
        <f>'PLANILHA ORÇAMENTÁRIA'!D108</f>
        <v xml:space="preserve">Balanço rustico duplo de eucalipto tratado contra umidade, dimensões: 2,00m (C) x 2,20m (L) x 2,00m (A). Acabamento envernizado ou colorido. </v>
      </c>
      <c r="E376" s="389"/>
      <c r="F376" s="389"/>
      <c r="G376" s="389"/>
      <c r="H376" s="389"/>
      <c r="I376" s="389"/>
      <c r="J376" s="390"/>
      <c r="K376" s="10" t="s">
        <v>155</v>
      </c>
    </row>
    <row r="377" spans="1:11">
      <c r="A377" s="7" t="s">
        <v>9</v>
      </c>
      <c r="B377" s="23" t="str">
        <f>'PLANILHA ORÇAMENTÁRIA'!B108</f>
        <v>CO-03</v>
      </c>
      <c r="C377" s="387"/>
      <c r="D377" s="391"/>
      <c r="E377" s="392"/>
      <c r="F377" s="392"/>
      <c r="G377" s="392"/>
      <c r="H377" s="392"/>
      <c r="I377" s="392"/>
      <c r="J377" s="393"/>
    </row>
    <row r="378" spans="1:11">
      <c r="A378" s="394"/>
      <c r="B378" s="395"/>
      <c r="C378" s="2"/>
      <c r="D378" s="2" t="s">
        <v>3</v>
      </c>
      <c r="E378" s="2"/>
      <c r="F378" s="2"/>
      <c r="G378" s="2"/>
      <c r="H378" s="2"/>
      <c r="I378" s="3" t="str">
        <f>D378</f>
        <v>UN</v>
      </c>
      <c r="J378" s="8" t="s">
        <v>13</v>
      </c>
    </row>
    <row r="379" spans="1:11">
      <c r="A379" s="396" t="s">
        <v>340</v>
      </c>
      <c r="B379" s="397"/>
      <c r="C379" s="11"/>
      <c r="D379" s="31">
        <v>1</v>
      </c>
      <c r="E379" s="1"/>
      <c r="F379" s="1"/>
      <c r="G379" s="11"/>
      <c r="H379" s="11"/>
      <c r="I379" s="1">
        <f>ROUND((D379),2)</f>
        <v>1</v>
      </c>
      <c r="J379" s="51"/>
    </row>
    <row r="380" spans="1:11">
      <c r="A380" s="398" t="s">
        <v>14</v>
      </c>
      <c r="B380" s="399"/>
      <c r="C380" s="399"/>
      <c r="D380" s="399"/>
      <c r="E380" s="399"/>
      <c r="F380" s="399"/>
      <c r="G380" s="399"/>
      <c r="H380" s="400"/>
      <c r="I380" s="46">
        <f>ROUND((I379),2)</f>
        <v>1</v>
      </c>
      <c r="J380" s="39"/>
    </row>
    <row r="381" spans="1:11">
      <c r="A381" s="383"/>
      <c r="B381" s="384"/>
      <c r="C381" s="384"/>
      <c r="D381" s="384"/>
      <c r="E381" s="384"/>
      <c r="F381" s="384"/>
      <c r="G381" s="384"/>
      <c r="H381" s="384"/>
      <c r="I381" s="384"/>
      <c r="J381" s="385"/>
    </row>
    <row r="382" spans="1:11">
      <c r="A382" s="7" t="s">
        <v>15</v>
      </c>
      <c r="B382" s="204" t="str">
        <f>'PLANILHA ORÇAMENTÁRIA'!A109</f>
        <v>11.4</v>
      </c>
      <c r="C382" s="386"/>
      <c r="D382" s="388" t="str">
        <f>'PLANILHA ORÇAMENTÁRIA'!D109</f>
        <v xml:space="preserve">Casa do Tarzan com Ponte de tronco em eucalipto tratado, dimensões: 5,00 m (comprimento) x 3,00 m (largura) x 2,40 m (altura).
</v>
      </c>
      <c r="E382" s="389"/>
      <c r="F382" s="389"/>
      <c r="G382" s="389"/>
      <c r="H382" s="389"/>
      <c r="I382" s="389"/>
      <c r="J382" s="390"/>
    </row>
    <row r="383" spans="1:11">
      <c r="A383" s="7" t="s">
        <v>9</v>
      </c>
      <c r="B383" s="23" t="str">
        <f>'PLANILHA ORÇAMENTÁRIA'!B109</f>
        <v>CO-04</v>
      </c>
      <c r="C383" s="387"/>
      <c r="D383" s="391"/>
      <c r="E383" s="392"/>
      <c r="F383" s="392"/>
      <c r="G383" s="392"/>
      <c r="H383" s="392"/>
      <c r="I383" s="392"/>
      <c r="J383" s="393"/>
    </row>
    <row r="384" spans="1:11">
      <c r="A384" s="394"/>
      <c r="B384" s="395"/>
      <c r="C384" s="2"/>
      <c r="D384" s="2" t="s">
        <v>3</v>
      </c>
      <c r="E384" s="2"/>
      <c r="F384" s="2"/>
      <c r="G384" s="2"/>
      <c r="H384" s="2"/>
      <c r="I384" s="3" t="str">
        <f>D384</f>
        <v>UN</v>
      </c>
      <c r="J384" s="8" t="s">
        <v>13</v>
      </c>
    </row>
    <row r="385" spans="1:11">
      <c r="A385" s="396" t="s">
        <v>383</v>
      </c>
      <c r="B385" s="397"/>
      <c r="C385" s="11"/>
      <c r="D385" s="31">
        <v>1</v>
      </c>
      <c r="E385" s="1"/>
      <c r="F385" s="1"/>
      <c r="G385" s="11"/>
      <c r="H385" s="11"/>
      <c r="I385" s="1">
        <f>ROUND((D385),2)</f>
        <v>1</v>
      </c>
      <c r="J385" s="213"/>
    </row>
    <row r="386" spans="1:11">
      <c r="A386" s="398" t="s">
        <v>14</v>
      </c>
      <c r="B386" s="399"/>
      <c r="C386" s="399"/>
      <c r="D386" s="399"/>
      <c r="E386" s="399"/>
      <c r="F386" s="399"/>
      <c r="G386" s="399"/>
      <c r="H386" s="400"/>
      <c r="I386" s="46">
        <f>ROUND((I385),2)</f>
        <v>1</v>
      </c>
      <c r="J386" s="39"/>
    </row>
    <row r="387" spans="1:11">
      <c r="A387" s="383"/>
      <c r="B387" s="384"/>
      <c r="C387" s="384"/>
      <c r="D387" s="384"/>
      <c r="E387" s="384"/>
      <c r="F387" s="384"/>
      <c r="G387" s="384"/>
      <c r="H387" s="384"/>
      <c r="I387" s="384"/>
      <c r="J387" s="385"/>
    </row>
    <row r="388" spans="1:11" ht="21" customHeight="1">
      <c r="A388" s="214"/>
      <c r="B388" s="215"/>
      <c r="C388" s="215"/>
      <c r="D388" s="215"/>
      <c r="E388" s="77"/>
      <c r="F388" s="215"/>
      <c r="G388" s="215"/>
      <c r="H388" s="215"/>
      <c r="I388" s="215"/>
      <c r="J388" s="220"/>
    </row>
    <row r="389" spans="1:11" ht="18.75" customHeight="1">
      <c r="A389" s="216"/>
      <c r="B389" s="217"/>
      <c r="C389" s="217"/>
      <c r="D389" s="217"/>
      <c r="E389" s="224"/>
      <c r="F389" s="217"/>
      <c r="G389" s="217"/>
      <c r="H389" s="217"/>
      <c r="I389" s="217"/>
      <c r="J389" s="217"/>
      <c r="K389" s="226"/>
    </row>
    <row r="390" spans="1:11" ht="16.5" customHeight="1">
      <c r="A390" s="299" t="s">
        <v>384</v>
      </c>
      <c r="B390" s="299"/>
      <c r="C390" s="299"/>
      <c r="D390" s="225"/>
      <c r="E390" s="225"/>
      <c r="F390" s="299" t="s">
        <v>199</v>
      </c>
      <c r="G390" s="299"/>
      <c r="H390" s="299"/>
      <c r="I390" s="299"/>
      <c r="J390" s="299"/>
      <c r="K390" s="226"/>
    </row>
    <row r="391" spans="1:11" ht="17.25" customHeight="1">
      <c r="A391" s="302" t="s">
        <v>200</v>
      </c>
      <c r="B391" s="302"/>
      <c r="C391" s="302"/>
      <c r="D391" s="121"/>
      <c r="E391" s="121"/>
      <c r="F391" s="303" t="s">
        <v>201</v>
      </c>
      <c r="G391" s="303"/>
      <c r="H391" s="303"/>
      <c r="I391" s="303"/>
      <c r="J391" s="303"/>
      <c r="K391" s="226"/>
    </row>
    <row r="392" spans="1:11" ht="15.75" customHeight="1">
      <c r="A392" s="302" t="s">
        <v>202</v>
      </c>
      <c r="B392" s="302"/>
      <c r="C392" s="302"/>
      <c r="D392" s="121"/>
      <c r="E392" s="121"/>
      <c r="F392" s="303" t="s">
        <v>203</v>
      </c>
      <c r="G392" s="303"/>
      <c r="H392" s="303"/>
      <c r="I392" s="303"/>
      <c r="J392" s="303"/>
      <c r="K392" s="226"/>
    </row>
    <row r="393" spans="1:11" ht="11.45" customHeight="1">
      <c r="A393" s="216"/>
      <c r="B393" s="217"/>
      <c r="C393" s="217"/>
      <c r="D393" s="217"/>
      <c r="E393" s="224"/>
      <c r="F393" s="217"/>
      <c r="G393" s="217"/>
      <c r="H393" s="217"/>
      <c r="I393" s="217"/>
      <c r="J393" s="217"/>
    </row>
    <row r="394" spans="1:11" s="13" customFormat="1" ht="12.75" customHeight="1">
      <c r="A394" s="216"/>
      <c r="B394" s="217"/>
      <c r="C394" s="217"/>
      <c r="D394" s="217"/>
      <c r="E394" s="28"/>
      <c r="F394" s="221"/>
      <c r="G394" s="221"/>
      <c r="H394" s="221"/>
      <c r="I394" s="221"/>
      <c r="J394" s="222"/>
    </row>
    <row r="395" spans="1:11" s="13" customFormat="1" ht="12.75" customHeight="1">
      <c r="A395" s="216"/>
      <c r="B395" s="217"/>
      <c r="C395" s="217"/>
      <c r="D395" s="217"/>
      <c r="E395" s="28"/>
      <c r="F395" s="221"/>
      <c r="G395" s="221"/>
      <c r="H395" s="221"/>
      <c r="I395" s="221"/>
      <c r="J395" s="222"/>
    </row>
    <row r="396" spans="1:11" s="48" customFormat="1" ht="13.5" customHeight="1" thickBot="1">
      <c r="A396" s="218"/>
      <c r="B396" s="219"/>
      <c r="C396" s="219"/>
      <c r="D396" s="219"/>
      <c r="E396" s="78"/>
      <c r="F396" s="219"/>
      <c r="G396" s="219"/>
      <c r="H396" s="219"/>
      <c r="I396" s="219"/>
      <c r="J396" s="223"/>
    </row>
    <row r="397" spans="1:11" s="13" customFormat="1">
      <c r="A397" s="17"/>
      <c r="B397" s="25"/>
      <c r="J397" s="18"/>
    </row>
    <row r="398" spans="1:11">
      <c r="A398" s="15"/>
      <c r="J398" s="16"/>
    </row>
    <row r="399" spans="1:11">
      <c r="A399" s="15"/>
      <c r="J399" s="16"/>
    </row>
    <row r="400" spans="1:11" ht="10.9" customHeight="1">
      <c r="A400" s="15"/>
      <c r="D400" s="13"/>
      <c r="E400" s="41"/>
      <c r="F400" s="14"/>
      <c r="J400" s="16"/>
    </row>
    <row r="401" spans="1:10" s="20" customFormat="1">
      <c r="A401" s="19"/>
      <c r="B401" s="26"/>
      <c r="D401" s="48"/>
      <c r="E401" s="47"/>
      <c r="F401" s="47"/>
      <c r="J401" s="21"/>
    </row>
    <row r="402" spans="1:10">
      <c r="A402" s="15"/>
      <c r="D402" s="13"/>
      <c r="E402" s="14"/>
      <c r="F402" s="14"/>
      <c r="J402" s="16"/>
    </row>
    <row r="403" spans="1:10">
      <c r="A403" s="15"/>
      <c r="D403" s="13"/>
      <c r="E403" s="13"/>
      <c r="F403" s="13"/>
      <c r="J403" s="16"/>
    </row>
    <row r="404" spans="1:10">
      <c r="A404" s="15"/>
      <c r="J404" s="16"/>
    </row>
    <row r="405" spans="1:10" s="20" customFormat="1">
      <c r="A405" s="19"/>
      <c r="B405" s="26"/>
      <c r="J405" s="21"/>
    </row>
  </sheetData>
  <mergeCells count="394">
    <mergeCell ref="A386:H386"/>
    <mergeCell ref="A387:J387"/>
    <mergeCell ref="A390:C390"/>
    <mergeCell ref="A391:C391"/>
    <mergeCell ref="A392:C392"/>
    <mergeCell ref="F390:J390"/>
    <mergeCell ref="F391:J391"/>
    <mergeCell ref="F392:J392"/>
    <mergeCell ref="A172:B172"/>
    <mergeCell ref="A261:J261"/>
    <mergeCell ref="A291:H291"/>
    <mergeCell ref="A297:J297"/>
    <mergeCell ref="A309:J309"/>
    <mergeCell ref="A311:J311"/>
    <mergeCell ref="A323:J323"/>
    <mergeCell ref="A324:J324"/>
    <mergeCell ref="A303:J303"/>
    <mergeCell ref="A317:J317"/>
    <mergeCell ref="C262:C263"/>
    <mergeCell ref="D262:J263"/>
    <mergeCell ref="A264:B264"/>
    <mergeCell ref="A265:B265"/>
    <mergeCell ref="A266:H266"/>
    <mergeCell ref="A267:XFD267"/>
    <mergeCell ref="A126:XFD126"/>
    <mergeCell ref="A149:H149"/>
    <mergeCell ref="A131:H131"/>
    <mergeCell ref="A173:H173"/>
    <mergeCell ref="C175:C176"/>
    <mergeCell ref="D175:J176"/>
    <mergeCell ref="A159:B159"/>
    <mergeCell ref="A160:B160"/>
    <mergeCell ref="A161:H161"/>
    <mergeCell ref="D133:J134"/>
    <mergeCell ref="C169:C170"/>
    <mergeCell ref="C145:C146"/>
    <mergeCell ref="D145:J146"/>
    <mergeCell ref="A168:J168"/>
    <mergeCell ref="C133:C134"/>
    <mergeCell ref="A156:XFD156"/>
    <mergeCell ref="A135:B135"/>
    <mergeCell ref="A136:B136"/>
    <mergeCell ref="J136:J137"/>
    <mergeCell ref="A137:H137"/>
    <mergeCell ref="A142:B142"/>
    <mergeCell ref="J142:J143"/>
    <mergeCell ref="A143:H143"/>
    <mergeCell ref="A144:XFD144"/>
    <mergeCell ref="A360:H360"/>
    <mergeCell ref="A362:J362"/>
    <mergeCell ref="C350:C351"/>
    <mergeCell ref="D350:J351"/>
    <mergeCell ref="A352:B352"/>
    <mergeCell ref="A353:B353"/>
    <mergeCell ref="A354:H354"/>
    <mergeCell ref="C356:C357"/>
    <mergeCell ref="D356:J357"/>
    <mergeCell ref="A358:B358"/>
    <mergeCell ref="A359:B359"/>
    <mergeCell ref="A40:J40"/>
    <mergeCell ref="A41:J41"/>
    <mergeCell ref="A64:H64"/>
    <mergeCell ref="A72:J72"/>
    <mergeCell ref="C95:C96"/>
    <mergeCell ref="D95:J96"/>
    <mergeCell ref="A97:B97"/>
    <mergeCell ref="A21:J21"/>
    <mergeCell ref="C23:C24"/>
    <mergeCell ref="D23:J24"/>
    <mergeCell ref="A25:B25"/>
    <mergeCell ref="A26:B26"/>
    <mergeCell ref="C35:C36"/>
    <mergeCell ref="D35:J36"/>
    <mergeCell ref="A37:B37"/>
    <mergeCell ref="A38:B38"/>
    <mergeCell ref="A69:B69"/>
    <mergeCell ref="A86:J86"/>
    <mergeCell ref="C88:C89"/>
    <mergeCell ref="D88:J89"/>
    <mergeCell ref="A63:B63"/>
    <mergeCell ref="A51:B51"/>
    <mergeCell ref="A52:B52"/>
    <mergeCell ref="A53:H53"/>
    <mergeCell ref="A240:B240"/>
    <mergeCell ref="A241:H241"/>
    <mergeCell ref="A242:J242"/>
    <mergeCell ref="J148:J149"/>
    <mergeCell ref="C151:C152"/>
    <mergeCell ref="D151:J152"/>
    <mergeCell ref="A117:B117"/>
    <mergeCell ref="A118:B118"/>
    <mergeCell ref="J118:J119"/>
    <mergeCell ref="A119:H119"/>
    <mergeCell ref="C121:C122"/>
    <mergeCell ref="D121:J122"/>
    <mergeCell ref="A123:B123"/>
    <mergeCell ref="A124:B124"/>
    <mergeCell ref="J124:J125"/>
    <mergeCell ref="A125:H125"/>
    <mergeCell ref="J184:J185"/>
    <mergeCell ref="J190:J191"/>
    <mergeCell ref="C157:C158"/>
    <mergeCell ref="D157:J158"/>
    <mergeCell ref="A150:XFD150"/>
    <mergeCell ref="C187:C188"/>
    <mergeCell ref="D187:J188"/>
    <mergeCell ref="A171:B171"/>
    <mergeCell ref="A207:B207"/>
    <mergeCell ref="A208:B208"/>
    <mergeCell ref="A209:H209"/>
    <mergeCell ref="C139:C140"/>
    <mergeCell ref="D139:J140"/>
    <mergeCell ref="A235:H235"/>
    <mergeCell ref="C237:C238"/>
    <mergeCell ref="D237:J238"/>
    <mergeCell ref="A239:B239"/>
    <mergeCell ref="A180:J180"/>
    <mergeCell ref="C181:C182"/>
    <mergeCell ref="A186:J186"/>
    <mergeCell ref="A184:B184"/>
    <mergeCell ref="A162:J162"/>
    <mergeCell ref="C163:C164"/>
    <mergeCell ref="D163:J164"/>
    <mergeCell ref="A165:B165"/>
    <mergeCell ref="A166:B166"/>
    <mergeCell ref="A167:H167"/>
    <mergeCell ref="A153:B153"/>
    <mergeCell ref="A154:B154"/>
    <mergeCell ref="J154:J155"/>
    <mergeCell ref="A155:H155"/>
    <mergeCell ref="D181:J182"/>
    <mergeCell ref="A210:XFD210"/>
    <mergeCell ref="C211:C212"/>
    <mergeCell ref="D211:J212"/>
    <mergeCell ref="A213:B213"/>
    <mergeCell ref="A214:B214"/>
    <mergeCell ref="A215:H215"/>
    <mergeCell ref="A219:B219"/>
    <mergeCell ref="A220:B220"/>
    <mergeCell ref="A221:H221"/>
    <mergeCell ref="A216:XFD216"/>
    <mergeCell ref="C217:C218"/>
    <mergeCell ref="D217:J218"/>
    <mergeCell ref="C255:C256"/>
    <mergeCell ref="D255:J256"/>
    <mergeCell ref="A257:B257"/>
    <mergeCell ref="A258:B258"/>
    <mergeCell ref="A245:B245"/>
    <mergeCell ref="A246:B246"/>
    <mergeCell ref="A247:H247"/>
    <mergeCell ref="A259:H259"/>
    <mergeCell ref="A248:XFD248"/>
    <mergeCell ref="C249:C250"/>
    <mergeCell ref="D249:J250"/>
    <mergeCell ref="A251:B251"/>
    <mergeCell ref="A252:B252"/>
    <mergeCell ref="A253:H253"/>
    <mergeCell ref="A120:XFD120"/>
    <mergeCell ref="C127:C128"/>
    <mergeCell ref="A191:H191"/>
    <mergeCell ref="D169:J170"/>
    <mergeCell ref="J130:J131"/>
    <mergeCell ref="A114:XFD114"/>
    <mergeCell ref="C115:C116"/>
    <mergeCell ref="A148:B148"/>
    <mergeCell ref="A254:J254"/>
    <mergeCell ref="D231:J232"/>
    <mergeCell ref="A233:B233"/>
    <mergeCell ref="A234:B234"/>
    <mergeCell ref="A222:J222"/>
    <mergeCell ref="C223:C224"/>
    <mergeCell ref="D223:J224"/>
    <mergeCell ref="A225:B225"/>
    <mergeCell ref="A226:B226"/>
    <mergeCell ref="A227:H227"/>
    <mergeCell ref="A228:J228"/>
    <mergeCell ref="C231:C232"/>
    <mergeCell ref="A229:J229"/>
    <mergeCell ref="A230:J230"/>
    <mergeCell ref="C243:C244"/>
    <mergeCell ref="D243:J244"/>
    <mergeCell ref="A174:J174"/>
    <mergeCell ref="A204:J204"/>
    <mergeCell ref="A147:B147"/>
    <mergeCell ref="A189:B189"/>
    <mergeCell ref="A190:B190"/>
    <mergeCell ref="A197:H197"/>
    <mergeCell ref="A203:H203"/>
    <mergeCell ref="C205:C206"/>
    <mergeCell ref="D205:J206"/>
    <mergeCell ref="A185:H185"/>
    <mergeCell ref="A192:XFD192"/>
    <mergeCell ref="C193:C194"/>
    <mergeCell ref="D193:J194"/>
    <mergeCell ref="A195:B195"/>
    <mergeCell ref="A196:B196"/>
    <mergeCell ref="C199:C200"/>
    <mergeCell ref="D199:J200"/>
    <mergeCell ref="A201:B201"/>
    <mergeCell ref="A202:B202"/>
    <mergeCell ref="A177:B177"/>
    <mergeCell ref="A178:B178"/>
    <mergeCell ref="A179:H179"/>
    <mergeCell ref="A183:B183"/>
    <mergeCell ref="A90:B90"/>
    <mergeCell ref="A83:B83"/>
    <mergeCell ref="A93:H93"/>
    <mergeCell ref="A91:B91"/>
    <mergeCell ref="A98:B98"/>
    <mergeCell ref="A99:H99"/>
    <mergeCell ref="A100:J100"/>
    <mergeCell ref="A92:B92"/>
    <mergeCell ref="C101:C102"/>
    <mergeCell ref="D101:J102"/>
    <mergeCell ref="A103:B103"/>
    <mergeCell ref="A104:B104"/>
    <mergeCell ref="A105:H105"/>
    <mergeCell ref="C107:C108"/>
    <mergeCell ref="D107:J108"/>
    <mergeCell ref="A109:B109"/>
    <mergeCell ref="A94:J94"/>
    <mergeCell ref="A106:J106"/>
    <mergeCell ref="D115:J116"/>
    <mergeCell ref="A110:B110"/>
    <mergeCell ref="A111:H111"/>
    <mergeCell ref="A112:J112"/>
    <mergeCell ref="A113:J113"/>
    <mergeCell ref="A138:XFD138"/>
    <mergeCell ref="D127:J128"/>
    <mergeCell ref="A129:B129"/>
    <mergeCell ref="A130:B130"/>
    <mergeCell ref="A141:B141"/>
    <mergeCell ref="A12:H12"/>
    <mergeCell ref="C60:C61"/>
    <mergeCell ref="D60:J61"/>
    <mergeCell ref="A62:B62"/>
    <mergeCell ref="A39:H39"/>
    <mergeCell ref="A22:J22"/>
    <mergeCell ref="A45:B45"/>
    <mergeCell ref="A46:B46"/>
    <mergeCell ref="J46:J47"/>
    <mergeCell ref="A27:H27"/>
    <mergeCell ref="A28:J28"/>
    <mergeCell ref="C29:C30"/>
    <mergeCell ref="D29:J30"/>
    <mergeCell ref="A32:B32"/>
    <mergeCell ref="A33:H33"/>
    <mergeCell ref="A34:J34"/>
    <mergeCell ref="A48:XFD48"/>
    <mergeCell ref="C49:C50"/>
    <mergeCell ref="D49:J50"/>
    <mergeCell ref="A31:B31"/>
    <mergeCell ref="A54:J54"/>
    <mergeCell ref="C55:C56"/>
    <mergeCell ref="A59:H59"/>
    <mergeCell ref="D55:J56"/>
    <mergeCell ref="A18:B18"/>
    <mergeCell ref="A19:B19"/>
    <mergeCell ref="A20:H20"/>
    <mergeCell ref="A1:J1"/>
    <mergeCell ref="B2:J2"/>
    <mergeCell ref="B3:J3"/>
    <mergeCell ref="A4:J4"/>
    <mergeCell ref="A5:J5"/>
    <mergeCell ref="A6:J6"/>
    <mergeCell ref="A7:J7"/>
    <mergeCell ref="A14:J14"/>
    <mergeCell ref="C16:C17"/>
    <mergeCell ref="D16:J17"/>
    <mergeCell ref="A13:J13"/>
    <mergeCell ref="C8:C9"/>
    <mergeCell ref="D8:J9"/>
    <mergeCell ref="A10:B10"/>
    <mergeCell ref="A11:B11"/>
    <mergeCell ref="A47:H47"/>
    <mergeCell ref="A42:XFD42"/>
    <mergeCell ref="C43:C44"/>
    <mergeCell ref="D43:J44"/>
    <mergeCell ref="A68:B68"/>
    <mergeCell ref="A70:H70"/>
    <mergeCell ref="A85:J85"/>
    <mergeCell ref="A79:J79"/>
    <mergeCell ref="C80:C81"/>
    <mergeCell ref="D80:J81"/>
    <mergeCell ref="A82:B82"/>
    <mergeCell ref="A84:H84"/>
    <mergeCell ref="A71:J71"/>
    <mergeCell ref="C74:C75"/>
    <mergeCell ref="D74:J75"/>
    <mergeCell ref="A76:B76"/>
    <mergeCell ref="A77:B77"/>
    <mergeCell ref="A78:H78"/>
    <mergeCell ref="A73:J73"/>
    <mergeCell ref="C66:C67"/>
    <mergeCell ref="D66:J67"/>
    <mergeCell ref="A58:B58"/>
    <mergeCell ref="A57:B57"/>
    <mergeCell ref="D274:J275"/>
    <mergeCell ref="A276:B276"/>
    <mergeCell ref="A277:B277"/>
    <mergeCell ref="A300:B300"/>
    <mergeCell ref="A301:B301"/>
    <mergeCell ref="A302:H302"/>
    <mergeCell ref="A260:J260"/>
    <mergeCell ref="C304:C305"/>
    <mergeCell ref="D304:J305"/>
    <mergeCell ref="A278:H278"/>
    <mergeCell ref="C280:C281"/>
    <mergeCell ref="D280:J281"/>
    <mergeCell ref="A282:B282"/>
    <mergeCell ref="A283:B283"/>
    <mergeCell ref="A284:H284"/>
    <mergeCell ref="C274:C275"/>
    <mergeCell ref="C285:C286"/>
    <mergeCell ref="D285:J286"/>
    <mergeCell ref="A287:B287"/>
    <mergeCell ref="C268:C269"/>
    <mergeCell ref="D268:J269"/>
    <mergeCell ref="A270:B270"/>
    <mergeCell ref="A271:B271"/>
    <mergeCell ref="A272:H272"/>
    <mergeCell ref="A306:B306"/>
    <mergeCell ref="A307:B307"/>
    <mergeCell ref="A308:H308"/>
    <mergeCell ref="A288:B288"/>
    <mergeCell ref="A289:H289"/>
    <mergeCell ref="C292:C293"/>
    <mergeCell ref="D292:J293"/>
    <mergeCell ref="A294:B294"/>
    <mergeCell ref="A295:B295"/>
    <mergeCell ref="A296:H296"/>
    <mergeCell ref="C298:C299"/>
    <mergeCell ref="D298:J299"/>
    <mergeCell ref="A337:J337"/>
    <mergeCell ref="C326:C327"/>
    <mergeCell ref="D326:J327"/>
    <mergeCell ref="A328:B328"/>
    <mergeCell ref="A329:B329"/>
    <mergeCell ref="A330:H330"/>
    <mergeCell ref="C332:C333"/>
    <mergeCell ref="D332:J333"/>
    <mergeCell ref="A315:B315"/>
    <mergeCell ref="A316:H316"/>
    <mergeCell ref="C318:C319"/>
    <mergeCell ref="D318:J319"/>
    <mergeCell ref="A320:B320"/>
    <mergeCell ref="A321:B321"/>
    <mergeCell ref="A322:H322"/>
    <mergeCell ref="A349:J349"/>
    <mergeCell ref="A355:J355"/>
    <mergeCell ref="A361:J361"/>
    <mergeCell ref="A363:J363"/>
    <mergeCell ref="A290:J290"/>
    <mergeCell ref="A310:J310"/>
    <mergeCell ref="A325:J325"/>
    <mergeCell ref="A346:B346"/>
    <mergeCell ref="A347:B347"/>
    <mergeCell ref="A348:H348"/>
    <mergeCell ref="A334:B334"/>
    <mergeCell ref="A335:B335"/>
    <mergeCell ref="A336:H336"/>
    <mergeCell ref="C338:C339"/>
    <mergeCell ref="D338:J339"/>
    <mergeCell ref="A340:B340"/>
    <mergeCell ref="A341:B341"/>
    <mergeCell ref="A342:H342"/>
    <mergeCell ref="C344:C345"/>
    <mergeCell ref="D344:J345"/>
    <mergeCell ref="A331:J331"/>
    <mergeCell ref="C312:C313"/>
    <mergeCell ref="D312:J313"/>
    <mergeCell ref="A314:B314"/>
    <mergeCell ref="C364:C365"/>
    <mergeCell ref="D364:J365"/>
    <mergeCell ref="A380:H380"/>
    <mergeCell ref="C370:C371"/>
    <mergeCell ref="D370:J371"/>
    <mergeCell ref="A372:B372"/>
    <mergeCell ref="A373:B373"/>
    <mergeCell ref="A374:H374"/>
    <mergeCell ref="C376:C377"/>
    <mergeCell ref="D376:J377"/>
    <mergeCell ref="A378:B378"/>
    <mergeCell ref="A369:J369"/>
    <mergeCell ref="A375:J375"/>
    <mergeCell ref="A381:J381"/>
    <mergeCell ref="C382:C383"/>
    <mergeCell ref="D382:J383"/>
    <mergeCell ref="A384:B384"/>
    <mergeCell ref="A385:B385"/>
    <mergeCell ref="A379:B379"/>
    <mergeCell ref="A366:B366"/>
    <mergeCell ref="A367:B367"/>
    <mergeCell ref="A368:H368"/>
  </mergeCells>
  <pageMargins left="0.511811024" right="0.511811024" top="0.78740157499999996" bottom="0.78740157499999996" header="0.31496062000000002" footer="0.31496062000000002"/>
  <pageSetup paperSize="9" scale="49" fitToHeight="0" orientation="portrait" r:id="rId1"/>
  <rowBreaks count="4" manualBreakCount="4">
    <brk id="111" max="9" man="1"/>
    <brk id="215" max="9" man="1"/>
    <brk id="329" max="9" man="1"/>
    <brk id="396" max="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9"/>
  <sheetViews>
    <sheetView view="pageBreakPreview" zoomScale="115" zoomScaleNormal="100" zoomScaleSheetLayoutView="115" workbookViewId="0">
      <selection activeCell="J32" sqref="J32"/>
    </sheetView>
  </sheetViews>
  <sheetFormatPr defaultRowHeight="12.75"/>
  <cols>
    <col min="1" max="1" width="5.1640625" customWidth="1"/>
    <col min="2" max="2" width="20.83203125" customWidth="1"/>
    <col min="3" max="3" width="16.1640625" customWidth="1"/>
    <col min="4" max="4" width="18.83203125" customWidth="1"/>
    <col min="5" max="5" width="14.1640625" customWidth="1"/>
    <col min="6" max="6" width="20.5" customWidth="1"/>
    <col min="7" max="7" width="20.6640625" customWidth="1"/>
    <col min="8" max="8" width="20.83203125" bestFit="1" customWidth="1"/>
    <col min="9" max="9" width="22" customWidth="1"/>
    <col min="10" max="10" width="20.6640625" customWidth="1"/>
    <col min="11" max="12" width="20.5" customWidth="1"/>
    <col min="13" max="13" width="20.33203125" customWidth="1"/>
  </cols>
  <sheetData>
    <row r="2" spans="1:13" ht="81" customHeight="1">
      <c r="A2" s="471"/>
      <c r="B2" s="472"/>
      <c r="C2" s="472"/>
      <c r="D2" s="472"/>
      <c r="E2" s="472"/>
      <c r="F2" s="472"/>
      <c r="G2" s="472"/>
      <c r="H2" s="472"/>
      <c r="I2" s="472"/>
      <c r="J2" s="472"/>
      <c r="K2" s="472"/>
      <c r="L2" s="472"/>
      <c r="M2" s="473"/>
    </row>
    <row r="3" spans="1:13">
      <c r="A3" s="474" t="str">
        <f>'[1]PLANILHA ORÇAMENTÁRIA (PRAÇA F)'!A6:I6</f>
        <v>PREFEITURA: PREFEITURA MUNICIPAL DE BRASILIA DE MINAS /MG</v>
      </c>
      <c r="B3" s="475"/>
      <c r="C3" s="475"/>
      <c r="D3" s="475"/>
      <c r="E3" s="475"/>
      <c r="F3" s="475"/>
      <c r="G3" s="475"/>
      <c r="H3" s="475"/>
      <c r="I3" s="475"/>
      <c r="J3" s="475"/>
      <c r="K3" s="475"/>
      <c r="L3" s="475"/>
      <c r="M3" s="476"/>
    </row>
    <row r="4" spans="1:13">
      <c r="A4" s="477" t="str">
        <f>'PLANILHA ORÇAMENTÁRIA'!A6:G6</f>
        <v>OBRA: REFORMA DA PRAÇA DO CENTENÁRIO NO BAIRRO ALTO CLARO</v>
      </c>
      <c r="B4" s="478"/>
      <c r="C4" s="478"/>
      <c r="D4" s="478"/>
      <c r="E4" s="478"/>
      <c r="F4" s="478"/>
      <c r="G4" s="478"/>
      <c r="H4" s="478"/>
      <c r="I4" s="479"/>
      <c r="J4" s="255"/>
      <c r="K4" s="255"/>
      <c r="L4" s="255"/>
      <c r="M4" s="260">
        <f>'PLANILHA ORÇAMENTÁRIA'!I6</f>
        <v>45917</v>
      </c>
    </row>
    <row r="5" spans="1:13">
      <c r="A5" s="480" t="str">
        <f>'PLANILHA ORÇAMENTÁRIA'!A7:E7</f>
        <v>LOCAL: BAIRRO ALTO CLARO BRASILIA DE MINAS/MG</v>
      </c>
      <c r="B5" s="481"/>
      <c r="C5" s="481"/>
      <c r="D5" s="481"/>
      <c r="E5" s="481"/>
      <c r="F5" s="481"/>
      <c r="G5" s="481"/>
      <c r="H5" s="481"/>
      <c r="I5" s="482"/>
      <c r="J5" s="256" t="s">
        <v>397</v>
      </c>
      <c r="K5" s="256"/>
      <c r="L5" s="255" t="s">
        <v>400</v>
      </c>
      <c r="M5" s="261">
        <f>'PLANILHA ORÇAMENTÁRIA'!I10</f>
        <v>0.29457594244604324</v>
      </c>
    </row>
    <row r="6" spans="1:13">
      <c r="A6" s="483" t="str">
        <f>'PLANILHA ORÇAMENTÁRIA'!A8:E8</f>
        <v xml:space="preserve">REGIÃO/MÊS DE REFERÊNCIA: SETOP NORTE OUTUBRO 2022  DESONERADO / SINAPI </v>
      </c>
      <c r="B6" s="484"/>
      <c r="C6" s="484"/>
      <c r="D6" s="484"/>
      <c r="E6" s="484"/>
      <c r="F6" s="484"/>
      <c r="G6" s="484"/>
      <c r="H6" s="484"/>
      <c r="I6" s="485"/>
      <c r="J6" s="486" t="s">
        <v>176</v>
      </c>
      <c r="K6" s="488" t="s">
        <v>177</v>
      </c>
      <c r="L6" s="471" t="s">
        <v>401</v>
      </c>
      <c r="M6" s="473" t="s">
        <v>179</v>
      </c>
    </row>
    <row r="7" spans="1:13">
      <c r="A7" s="492" t="s">
        <v>385</v>
      </c>
      <c r="B7" s="493"/>
      <c r="C7" s="493"/>
      <c r="D7" s="493"/>
      <c r="E7" s="493"/>
      <c r="F7" s="493"/>
      <c r="G7" s="493"/>
      <c r="H7" s="493"/>
      <c r="I7" s="494"/>
      <c r="J7" s="487"/>
      <c r="K7" s="489"/>
      <c r="L7" s="490"/>
      <c r="M7" s="491"/>
    </row>
    <row r="8" spans="1:13" ht="15.75">
      <c r="A8" s="468" t="s">
        <v>386</v>
      </c>
      <c r="B8" s="469"/>
      <c r="C8" s="469"/>
      <c r="D8" s="469"/>
      <c r="E8" s="469"/>
      <c r="F8" s="469"/>
      <c r="G8" s="469"/>
      <c r="H8" s="469"/>
      <c r="I8" s="469"/>
      <c r="J8" s="469"/>
      <c r="K8" s="469"/>
      <c r="L8" s="469"/>
      <c r="M8" s="470"/>
    </row>
    <row r="9" spans="1:13" ht="15.75">
      <c r="A9" s="505" t="s">
        <v>0</v>
      </c>
      <c r="B9" s="506" t="s">
        <v>389</v>
      </c>
      <c r="C9" s="506"/>
      <c r="D9" s="506" t="s">
        <v>391</v>
      </c>
      <c r="E9" s="507" t="s">
        <v>392</v>
      </c>
      <c r="F9" s="243"/>
      <c r="G9" s="243"/>
      <c r="H9" s="243"/>
      <c r="I9" s="243"/>
      <c r="J9" s="257"/>
      <c r="K9" s="243" t="s">
        <v>399</v>
      </c>
      <c r="L9" s="258"/>
      <c r="M9" s="258"/>
    </row>
    <row r="10" spans="1:13" ht="15.75">
      <c r="A10" s="505"/>
      <c r="B10" s="506"/>
      <c r="C10" s="506"/>
      <c r="D10" s="506"/>
      <c r="E10" s="507"/>
      <c r="F10" s="500" t="s">
        <v>393</v>
      </c>
      <c r="G10" s="500"/>
      <c r="H10" s="500" t="s">
        <v>396</v>
      </c>
      <c r="I10" s="500"/>
      <c r="J10" s="500" t="s">
        <v>398</v>
      </c>
      <c r="K10" s="500"/>
      <c r="L10" s="500" t="s">
        <v>402</v>
      </c>
      <c r="M10" s="500"/>
    </row>
    <row r="11" spans="1:13" ht="15.75">
      <c r="A11" s="505"/>
      <c r="B11" s="506"/>
      <c r="C11" s="506"/>
      <c r="D11" s="506"/>
      <c r="E11" s="507"/>
      <c r="F11" s="244" t="s">
        <v>394</v>
      </c>
      <c r="G11" s="244" t="s">
        <v>395</v>
      </c>
      <c r="H11" s="244" t="s">
        <v>394</v>
      </c>
      <c r="I11" s="244" t="s">
        <v>395</v>
      </c>
      <c r="J11" s="244" t="s">
        <v>394</v>
      </c>
      <c r="K11" s="244" t="s">
        <v>395</v>
      </c>
      <c r="L11" s="244" t="s">
        <v>394</v>
      </c>
      <c r="M11" s="244" t="s">
        <v>395</v>
      </c>
    </row>
    <row r="12" spans="1:13" ht="15.75">
      <c r="A12" s="227"/>
      <c r="B12" s="501" t="s">
        <v>390</v>
      </c>
      <c r="C12" s="502"/>
      <c r="D12" s="235"/>
      <c r="E12" s="239"/>
      <c r="F12" s="245"/>
      <c r="G12" s="245"/>
      <c r="H12" s="245"/>
      <c r="I12" s="245"/>
      <c r="J12" s="245"/>
      <c r="K12" s="245"/>
      <c r="L12" s="245"/>
      <c r="M12" s="245"/>
    </row>
    <row r="13" spans="1:13" ht="18" customHeight="1">
      <c r="A13" s="228">
        <v>1</v>
      </c>
      <c r="B13" s="503" t="str">
        <f>'PLANILHA ORÇAMENTÁRIA'!D12</f>
        <v>SERVIÇOS PRELIMINARES</v>
      </c>
      <c r="C13" s="504"/>
      <c r="D13" s="236">
        <f>'PLANILHA ORÇAMENTÁRIA'!I14</f>
        <v>1224.95</v>
      </c>
      <c r="E13" s="240">
        <f t="shared" ref="E13:E24" si="0">IF(D13=0,0,D13/D$25)</f>
        <v>3.2743594497070794E-3</v>
      </c>
      <c r="F13" s="246">
        <v>1</v>
      </c>
      <c r="G13" s="250">
        <f>F13</f>
        <v>1</v>
      </c>
      <c r="H13" s="246"/>
      <c r="I13" s="250">
        <f t="shared" ref="I13:I23" si="1">G13+H13</f>
        <v>1</v>
      </c>
      <c r="J13" s="246"/>
      <c r="K13" s="250">
        <f t="shared" ref="K13:K23" si="2">I13+J13</f>
        <v>1</v>
      </c>
      <c r="L13" s="246"/>
      <c r="M13" s="250">
        <f t="shared" ref="M13:M24" si="3">K13+L13</f>
        <v>1</v>
      </c>
    </row>
    <row r="14" spans="1:13" ht="28.5" customHeight="1">
      <c r="A14" s="228">
        <v>2</v>
      </c>
      <c r="B14" s="503" t="str">
        <f>'PLANILHA ORÇAMENTÁRIA'!D16</f>
        <v>DEMOLIÇÃO E TERRAPLANAGEM</v>
      </c>
      <c r="C14" s="504"/>
      <c r="D14" s="236">
        <f>'PLANILHA ORÇAMENTÁRIA'!I21</f>
        <v>21335.078999999998</v>
      </c>
      <c r="E14" s="240">
        <f t="shared" si="0"/>
        <v>5.7029852266539088E-2</v>
      </c>
      <c r="F14" s="246">
        <v>1</v>
      </c>
      <c r="G14" s="250">
        <f>F14</f>
        <v>1</v>
      </c>
      <c r="H14" s="246"/>
      <c r="I14" s="250">
        <f t="shared" si="1"/>
        <v>1</v>
      </c>
      <c r="J14" s="246"/>
      <c r="K14" s="250">
        <f t="shared" si="2"/>
        <v>1</v>
      </c>
      <c r="L14" s="246"/>
      <c r="M14" s="250">
        <f t="shared" si="3"/>
        <v>1</v>
      </c>
    </row>
    <row r="15" spans="1:13" ht="18" customHeight="1">
      <c r="A15" s="228">
        <v>3</v>
      </c>
      <c r="B15" s="503" t="str">
        <f>'PLANILHA ORÇAMENTÁRIA'!D23</f>
        <v>PAVIMENTAÇÃO</v>
      </c>
      <c r="C15" s="504"/>
      <c r="D15" s="236">
        <f>'PLANILHA ORÇAMENTÁRIA'!I29</f>
        <v>181087.45410000003</v>
      </c>
      <c r="E15" s="240">
        <f t="shared" si="0"/>
        <v>0.48405683216109402</v>
      </c>
      <c r="F15" s="247">
        <v>0.5</v>
      </c>
      <c r="G15" s="250">
        <f t="shared" ref="G15:G23" si="4">F15</f>
        <v>0.5</v>
      </c>
      <c r="H15" s="247">
        <v>0.5</v>
      </c>
      <c r="I15" s="250">
        <f t="shared" si="1"/>
        <v>1</v>
      </c>
      <c r="J15" s="247"/>
      <c r="K15" s="250">
        <f t="shared" si="2"/>
        <v>1</v>
      </c>
      <c r="L15" s="247"/>
      <c r="M15" s="250">
        <f t="shared" si="3"/>
        <v>1</v>
      </c>
    </row>
    <row r="16" spans="1:13" ht="18" customHeight="1">
      <c r="A16" s="228">
        <v>4</v>
      </c>
      <c r="B16" s="503" t="str">
        <f>'PLANILHA ORÇAMENTÁRIA'!D31</f>
        <v>URBANIZAÇÃO</v>
      </c>
      <c r="C16" s="504"/>
      <c r="D16" s="236">
        <f>'PLANILHA ORÇAMENTÁRIA'!I34</f>
        <v>1194.6500000000001</v>
      </c>
      <c r="E16" s="240">
        <f t="shared" si="0"/>
        <v>3.193365865212917E-3</v>
      </c>
      <c r="F16" s="247"/>
      <c r="G16" s="250"/>
      <c r="H16" s="247">
        <v>0.5</v>
      </c>
      <c r="I16" s="250">
        <f t="shared" si="1"/>
        <v>0.5</v>
      </c>
      <c r="J16" s="247">
        <v>0.5</v>
      </c>
      <c r="K16" s="250">
        <f t="shared" si="2"/>
        <v>1</v>
      </c>
      <c r="L16" s="247"/>
      <c r="M16" s="250">
        <f t="shared" si="3"/>
        <v>1</v>
      </c>
    </row>
    <row r="17" spans="1:13" ht="32.25" customHeight="1">
      <c r="A17" s="228">
        <v>5</v>
      </c>
      <c r="B17" s="503" t="str">
        <f>'PLANILHA ORÇAMENTÁRIA'!D36</f>
        <v>PERGOLADO E EQUIPAMENTOS</v>
      </c>
      <c r="C17" s="504"/>
      <c r="D17" s="236">
        <f>'PLANILHA ORÇAMENTÁRIA'!I41</f>
        <v>53130.238400000002</v>
      </c>
      <c r="E17" s="240">
        <f t="shared" si="0"/>
        <v>0.14202008095859417</v>
      </c>
      <c r="F17" s="247"/>
      <c r="G17" s="250"/>
      <c r="H17" s="247">
        <v>0.5</v>
      </c>
      <c r="I17" s="250">
        <f t="shared" si="1"/>
        <v>0.5</v>
      </c>
      <c r="J17" s="247">
        <v>0.5</v>
      </c>
      <c r="K17" s="250">
        <f t="shared" si="2"/>
        <v>1</v>
      </c>
      <c r="L17" s="247"/>
      <c r="M17" s="250">
        <f t="shared" si="3"/>
        <v>1</v>
      </c>
    </row>
    <row r="18" spans="1:13" s="212" customFormat="1" ht="29.25" customHeight="1">
      <c r="A18" s="228">
        <v>6</v>
      </c>
      <c r="B18" s="503" t="str">
        <f>'PLANILHA ORÇAMENTÁRIA'!D43</f>
        <v>INSTALAÇÕES ELÉTRICAS</v>
      </c>
      <c r="C18" s="504"/>
      <c r="D18" s="265">
        <f>'PLANILHA ORÇAMENTÁRIA'!I63</f>
        <v>33000.882899999997</v>
      </c>
      <c r="E18" s="240">
        <f t="shared" si="0"/>
        <v>8.8213194638386672E-2</v>
      </c>
      <c r="F18" s="247">
        <v>0.25</v>
      </c>
      <c r="G18" s="250">
        <f t="shared" si="4"/>
        <v>0.25</v>
      </c>
      <c r="H18" s="247">
        <v>0.25</v>
      </c>
      <c r="I18" s="250">
        <f t="shared" si="1"/>
        <v>0.5</v>
      </c>
      <c r="J18" s="247">
        <v>0.25</v>
      </c>
      <c r="K18" s="250">
        <f t="shared" si="2"/>
        <v>0.75</v>
      </c>
      <c r="L18" s="247">
        <v>0.25</v>
      </c>
      <c r="M18" s="250">
        <f t="shared" si="3"/>
        <v>1</v>
      </c>
    </row>
    <row r="19" spans="1:13" s="212" customFormat="1" ht="18">
      <c r="A19" s="228" t="s">
        <v>42</v>
      </c>
      <c r="B19" s="503" t="str">
        <f>'PLANILHA ORÇAMENTÁRIA'!D66</f>
        <v>FUNDAÇÕES</v>
      </c>
      <c r="C19" s="504"/>
      <c r="D19" s="265">
        <f>'PLANILHA ORÇAMENTÁRIA'!I72</f>
        <v>18381.869200000001</v>
      </c>
      <c r="E19" s="240">
        <f t="shared" si="0"/>
        <v>4.9135758290786979E-2</v>
      </c>
      <c r="F19" s="247"/>
      <c r="G19" s="250"/>
      <c r="H19" s="247">
        <v>1</v>
      </c>
      <c r="I19" s="250">
        <f t="shared" si="1"/>
        <v>1</v>
      </c>
      <c r="J19" s="247"/>
      <c r="K19" s="250">
        <f t="shared" si="2"/>
        <v>1</v>
      </c>
      <c r="L19" s="247"/>
      <c r="M19" s="250">
        <f t="shared" si="3"/>
        <v>1</v>
      </c>
    </row>
    <row r="20" spans="1:13" s="212" customFormat="1" ht="28.5" customHeight="1">
      <c r="A20" s="228" t="s">
        <v>43</v>
      </c>
      <c r="B20" s="503" t="str">
        <f>'PLANILHA ORÇAMENTÁRIA'!D74</f>
        <v>SUPERESTRUTURA</v>
      </c>
      <c r="C20" s="504"/>
      <c r="D20" s="265">
        <f>'PLANILHA ORÇAMENTÁRIA'!I80</f>
        <v>13104.206099999999</v>
      </c>
      <c r="E20" s="240">
        <f t="shared" si="0"/>
        <v>3.5028271418787831E-2</v>
      </c>
      <c r="F20" s="247"/>
      <c r="G20" s="250"/>
      <c r="H20" s="247">
        <v>0.5</v>
      </c>
      <c r="I20" s="250">
        <f t="shared" si="1"/>
        <v>0.5</v>
      </c>
      <c r="J20" s="247">
        <v>0.5</v>
      </c>
      <c r="K20" s="250">
        <f t="shared" si="2"/>
        <v>1</v>
      </c>
      <c r="L20" s="247"/>
      <c r="M20" s="250">
        <f t="shared" si="3"/>
        <v>1</v>
      </c>
    </row>
    <row r="21" spans="1:13" s="212" customFormat="1" ht="24" customHeight="1">
      <c r="A21" s="228">
        <v>8</v>
      </c>
      <c r="B21" s="503" t="str">
        <f>'PLANILHA ORÇAMENTÁRIA'!D82</f>
        <v>ALVENARIA GUARDA CORPO E COBERTURA</v>
      </c>
      <c r="C21" s="504"/>
      <c r="D21" s="265">
        <f>'PLANILHA ORÇAMENTÁRIA'!I88</f>
        <v>24098.184800000003</v>
      </c>
      <c r="E21" s="240">
        <f t="shared" si="0"/>
        <v>6.4415787681674774E-2</v>
      </c>
      <c r="F21" s="247"/>
      <c r="G21" s="250"/>
      <c r="H21" s="247">
        <v>0.4</v>
      </c>
      <c r="I21" s="250">
        <f t="shared" si="1"/>
        <v>0.4</v>
      </c>
      <c r="J21" s="247">
        <v>0.6</v>
      </c>
      <c r="K21" s="250">
        <f t="shared" si="2"/>
        <v>1</v>
      </c>
      <c r="L21" s="247"/>
      <c r="M21" s="250">
        <f t="shared" si="3"/>
        <v>1</v>
      </c>
    </row>
    <row r="22" spans="1:13" s="212" customFormat="1" ht="18">
      <c r="A22" s="228">
        <v>9</v>
      </c>
      <c r="B22" s="503" t="str">
        <f>'PLANILHA ORÇAMENTÁRIA'!D90</f>
        <v>PINTURA</v>
      </c>
      <c r="C22" s="504"/>
      <c r="D22" s="265">
        <f>'PLANILHA ORÇAMENTÁRIA'!I93</f>
        <v>863.14480000000003</v>
      </c>
      <c r="E22" s="240">
        <f t="shared" si="0"/>
        <v>2.307234035957E-3</v>
      </c>
      <c r="F22" s="247"/>
      <c r="G22" s="250"/>
      <c r="H22" s="247"/>
      <c r="I22" s="250"/>
      <c r="J22" s="247"/>
      <c r="K22" s="250">
        <f t="shared" si="2"/>
        <v>0</v>
      </c>
      <c r="L22" s="247">
        <v>1</v>
      </c>
      <c r="M22" s="250">
        <f t="shared" si="3"/>
        <v>1</v>
      </c>
    </row>
    <row r="23" spans="1:13" s="212" customFormat="1" ht="18" customHeight="1">
      <c r="A23" s="228">
        <v>10</v>
      </c>
      <c r="B23" s="503" t="str">
        <f>'PLANILHA ORÇAMENTÁRIA'!D96</f>
        <v>INSTALAÇÕES HIDRÁULICAS</v>
      </c>
      <c r="C23" s="504"/>
      <c r="D23" s="265">
        <f>'PLANILHA ORÇAMENTÁRIA'!I103</f>
        <v>3153.2551999999996</v>
      </c>
      <c r="E23" s="240">
        <f t="shared" si="0"/>
        <v>8.4288264512494271E-3</v>
      </c>
      <c r="F23" s="247">
        <v>0.5</v>
      </c>
      <c r="G23" s="250">
        <f t="shared" si="4"/>
        <v>0.5</v>
      </c>
      <c r="H23" s="247">
        <v>0.5</v>
      </c>
      <c r="I23" s="250">
        <f t="shared" si="1"/>
        <v>1</v>
      </c>
      <c r="J23" s="247"/>
      <c r="K23" s="250">
        <f t="shared" si="2"/>
        <v>1</v>
      </c>
      <c r="L23" s="247"/>
      <c r="M23" s="250">
        <f t="shared" si="3"/>
        <v>1</v>
      </c>
    </row>
    <row r="24" spans="1:13" s="212" customFormat="1" ht="18">
      <c r="A24" s="228">
        <v>11</v>
      </c>
      <c r="B24" s="503" t="str">
        <f>'PLANILHA ORÇAMENTÁRIA'!D105</f>
        <v>PLAYGROUND</v>
      </c>
      <c r="C24" s="504"/>
      <c r="D24" s="265">
        <f>'PLANILHA ORÇAMENTÁRIA'!I110</f>
        <v>23529.79</v>
      </c>
      <c r="E24" s="240">
        <f t="shared" si="0"/>
        <v>6.2896436782009998E-2</v>
      </c>
      <c r="F24" s="247"/>
      <c r="G24" s="250"/>
      <c r="H24" s="247"/>
      <c r="I24" s="250"/>
      <c r="J24" s="247"/>
      <c r="K24" s="251"/>
      <c r="L24" s="247">
        <v>1</v>
      </c>
      <c r="M24" s="250">
        <f t="shared" si="3"/>
        <v>1</v>
      </c>
    </row>
    <row r="25" spans="1:13" ht="18.75" thickBot="1">
      <c r="A25" s="508" t="s">
        <v>387</v>
      </c>
      <c r="B25" s="509"/>
      <c r="C25" s="510"/>
      <c r="D25" s="237">
        <f>SUM(D13:D24)</f>
        <v>374103.70450000005</v>
      </c>
      <c r="E25" s="241">
        <f>SUM(E13:E24)</f>
        <v>1</v>
      </c>
      <c r="F25" s="241"/>
      <c r="G25" s="250"/>
      <c r="H25" s="241"/>
      <c r="I25" s="250"/>
      <c r="J25" s="241"/>
      <c r="K25" s="252"/>
      <c r="L25" s="241"/>
      <c r="M25" s="252"/>
    </row>
    <row r="26" spans="1:13" ht="20.25">
      <c r="A26" s="495" t="s">
        <v>388</v>
      </c>
      <c r="B26" s="496"/>
      <c r="C26" s="497"/>
      <c r="D26" s="238"/>
      <c r="E26" s="242"/>
      <c r="F26" s="248">
        <f>$D$13*F13+$D$14*F14+$D$15*F15+$D$16*F16+$D$17*F17+$D$18*F18+$D$19*F19+$D$20*F20+$D$21*F21+$D$22*F22+$D$23*F23+$D$24*F24</f>
        <v>122930.60437500002</v>
      </c>
      <c r="G26" s="253">
        <f>F26</f>
        <v>122930.60437500002</v>
      </c>
      <c r="H26" s="248">
        <f>$D$13*H13+$D$14*H14+$D$15*H15+$D$16*H16+$D$17*H17+$D$18*H18+$D$19*H19+$D$20*H20+$D$21*H21+$D$22*H22+$D$23*H23+$D$24*H24</f>
        <v>162106.26574500001</v>
      </c>
      <c r="I26" s="253">
        <f>G26+H26</f>
        <v>285036.87012000004</v>
      </c>
      <c r="J26" s="248">
        <f>$D$13*J13+$D$14*J14+$D$15*J15+$D$16*J16+$D$17*J17+$D$18*J18+$D$19*J19+$D$20*J20+$D$21*J21+$D$22*J22+$D$23*J23+$D$24*J24</f>
        <v>56423.678855000006</v>
      </c>
      <c r="K26" s="253">
        <f>I26+J26</f>
        <v>341460.54897500004</v>
      </c>
      <c r="L26" s="248">
        <f>$D$13*L13+$D$14*L14+$D$15*L15+$D$16*L16+$D$17*L17+$D$18*L18+$D$19*L19+$D$20*L20+$D$21*L21+$D$22*L22+$D$23*L23+$D$24*L24</f>
        <v>32643.155525000002</v>
      </c>
      <c r="M26" s="262">
        <f>K26+L26</f>
        <v>374103.70450000005</v>
      </c>
    </row>
    <row r="27" spans="1:13" ht="43.5" customHeight="1">
      <c r="A27" s="229"/>
      <c r="B27" s="232"/>
      <c r="C27" s="232"/>
      <c r="D27" s="232"/>
      <c r="E27" s="232"/>
      <c r="F27" s="249"/>
      <c r="G27" s="249"/>
      <c r="H27" s="232"/>
      <c r="I27" s="254"/>
      <c r="J27" s="254"/>
      <c r="K27" s="254"/>
      <c r="L27" s="259"/>
      <c r="M27" s="263"/>
    </row>
    <row r="28" spans="1:13" ht="67.5" customHeight="1">
      <c r="A28" s="230"/>
      <c r="B28" s="233"/>
      <c r="C28" s="498" t="str">
        <f>'[2]Memória de Cálculo '!B70</f>
        <v>_______________________________________
Prefeito Municipal
Marcus Vinicius Ferreira Carvalho</v>
      </c>
      <c r="D28" s="498"/>
      <c r="E28" s="498"/>
      <c r="F28" s="93"/>
      <c r="G28" s="93"/>
      <c r="H28" s="499" t="s">
        <v>425</v>
      </c>
      <c r="I28" s="499"/>
      <c r="J28" s="499"/>
      <c r="K28" s="93"/>
      <c r="L28" s="93"/>
      <c r="M28" s="167"/>
    </row>
    <row r="29" spans="1:13" ht="21.75" customHeight="1">
      <c r="A29" s="231"/>
      <c r="B29" s="234"/>
      <c r="C29" s="234"/>
      <c r="D29" s="234"/>
      <c r="E29" s="234"/>
      <c r="F29" s="234"/>
      <c r="G29" s="234"/>
      <c r="H29" s="234"/>
      <c r="I29" s="234"/>
      <c r="J29" s="234"/>
      <c r="K29" s="234"/>
      <c r="L29" s="234"/>
      <c r="M29" s="264"/>
    </row>
  </sheetData>
  <mergeCells count="36">
    <mergeCell ref="B24:C24"/>
    <mergeCell ref="B16:C16"/>
    <mergeCell ref="B17:C17"/>
    <mergeCell ref="A25:C25"/>
    <mergeCell ref="B19:C19"/>
    <mergeCell ref="B20:C20"/>
    <mergeCell ref="B21:C21"/>
    <mergeCell ref="B22:C22"/>
    <mergeCell ref="B23:C23"/>
    <mergeCell ref="A26:C26"/>
    <mergeCell ref="C28:E28"/>
    <mergeCell ref="H28:J28"/>
    <mergeCell ref="J10:K10"/>
    <mergeCell ref="L10:M10"/>
    <mergeCell ref="B12:C12"/>
    <mergeCell ref="B13:C13"/>
    <mergeCell ref="B14:C14"/>
    <mergeCell ref="B15:C15"/>
    <mergeCell ref="A9:A11"/>
    <mergeCell ref="B9:C11"/>
    <mergeCell ref="D9:D11"/>
    <mergeCell ref="E9:E11"/>
    <mergeCell ref="F10:G10"/>
    <mergeCell ref="H10:I10"/>
    <mergeCell ref="B18:C18"/>
    <mergeCell ref="A8:M8"/>
    <mergeCell ref="A2:M2"/>
    <mergeCell ref="A3:M3"/>
    <mergeCell ref="A4:I4"/>
    <mergeCell ref="A5:I5"/>
    <mergeCell ref="A6:I6"/>
    <mergeCell ref="J6:J7"/>
    <mergeCell ref="K6:K7"/>
    <mergeCell ref="L6:L7"/>
    <mergeCell ref="M6:M7"/>
    <mergeCell ref="A7:I7"/>
  </mergeCells>
  <printOptions horizontalCentered="1"/>
  <pageMargins left="0.51181102362204722" right="0.51181102362204722" top="0.78740157480314965" bottom="0.78740157480314965" header="0.31496062992125984" footer="0.31496062992125984"/>
  <pageSetup paperSize="9" scale="6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B21" sqref="B21"/>
    </sheetView>
  </sheetViews>
  <sheetFormatPr defaultRowHeight="12.75"/>
  <cols>
    <col min="1" max="1" width="9.5" style="55" customWidth="1"/>
    <col min="2" max="2" width="42.1640625" style="55" customWidth="1"/>
    <col min="3" max="4" width="22.1640625" style="55" customWidth="1"/>
    <col min="5" max="5" width="22.6640625" style="55" customWidth="1"/>
    <col min="6" max="6" width="17.33203125" style="55" customWidth="1"/>
    <col min="7" max="253" width="8.83203125" style="55"/>
    <col min="254" max="254" width="9.5" style="55" customWidth="1"/>
    <col min="255" max="255" width="23.83203125" style="55" customWidth="1"/>
    <col min="256" max="257" width="22.1640625" style="55" customWidth="1"/>
    <col min="258" max="258" width="22.6640625" style="55" customWidth="1"/>
    <col min="259" max="260" width="22.1640625" style="55" customWidth="1"/>
    <col min="261" max="261" width="17.33203125" style="55" customWidth="1"/>
    <col min="262" max="262" width="18.5" style="55" customWidth="1"/>
    <col min="263" max="509" width="8.83203125" style="55"/>
    <col min="510" max="510" width="9.5" style="55" customWidth="1"/>
    <col min="511" max="511" width="23.83203125" style="55" customWidth="1"/>
    <col min="512" max="513" width="22.1640625" style="55" customWidth="1"/>
    <col min="514" max="514" width="22.6640625" style="55" customWidth="1"/>
    <col min="515" max="516" width="22.1640625" style="55" customWidth="1"/>
    <col min="517" max="517" width="17.33203125" style="55" customWidth="1"/>
    <col min="518" max="518" width="18.5" style="55" customWidth="1"/>
    <col min="519" max="765" width="8.83203125" style="55"/>
    <col min="766" max="766" width="9.5" style="55" customWidth="1"/>
    <col min="767" max="767" width="23.83203125" style="55" customWidth="1"/>
    <col min="768" max="769" width="22.1640625" style="55" customWidth="1"/>
    <col min="770" max="770" width="22.6640625" style="55" customWidth="1"/>
    <col min="771" max="772" width="22.1640625" style="55" customWidth="1"/>
    <col min="773" max="773" width="17.33203125" style="55" customWidth="1"/>
    <col min="774" max="774" width="18.5" style="55" customWidth="1"/>
    <col min="775" max="1021" width="8.83203125" style="55"/>
    <col min="1022" max="1022" width="9.5" style="55" customWidth="1"/>
    <col min="1023" max="1023" width="23.83203125" style="55" customWidth="1"/>
    <col min="1024" max="1025" width="22.1640625" style="55" customWidth="1"/>
    <col min="1026" max="1026" width="22.6640625" style="55" customWidth="1"/>
    <col min="1027" max="1028" width="22.1640625" style="55" customWidth="1"/>
    <col min="1029" max="1029" width="17.33203125" style="55" customWidth="1"/>
    <col min="1030" max="1030" width="18.5" style="55" customWidth="1"/>
    <col min="1031" max="1277" width="8.83203125" style="55"/>
    <col min="1278" max="1278" width="9.5" style="55" customWidth="1"/>
    <col min="1279" max="1279" width="23.83203125" style="55" customWidth="1"/>
    <col min="1280" max="1281" width="22.1640625" style="55" customWidth="1"/>
    <col min="1282" max="1282" width="22.6640625" style="55" customWidth="1"/>
    <col min="1283" max="1284" width="22.1640625" style="55" customWidth="1"/>
    <col min="1285" max="1285" width="17.33203125" style="55" customWidth="1"/>
    <col min="1286" max="1286" width="18.5" style="55" customWidth="1"/>
    <col min="1287" max="1533" width="8.83203125" style="55"/>
    <col min="1534" max="1534" width="9.5" style="55" customWidth="1"/>
    <col min="1535" max="1535" width="23.83203125" style="55" customWidth="1"/>
    <col min="1536" max="1537" width="22.1640625" style="55" customWidth="1"/>
    <col min="1538" max="1538" width="22.6640625" style="55" customWidth="1"/>
    <col min="1539" max="1540" width="22.1640625" style="55" customWidth="1"/>
    <col min="1541" max="1541" width="17.33203125" style="55" customWidth="1"/>
    <col min="1542" max="1542" width="18.5" style="55" customWidth="1"/>
    <col min="1543" max="1789" width="8.83203125" style="55"/>
    <col min="1790" max="1790" width="9.5" style="55" customWidth="1"/>
    <col min="1791" max="1791" width="23.83203125" style="55" customWidth="1"/>
    <col min="1792" max="1793" width="22.1640625" style="55" customWidth="1"/>
    <col min="1794" max="1794" width="22.6640625" style="55" customWidth="1"/>
    <col min="1795" max="1796" width="22.1640625" style="55" customWidth="1"/>
    <col min="1797" max="1797" width="17.33203125" style="55" customWidth="1"/>
    <col min="1798" max="1798" width="18.5" style="55" customWidth="1"/>
    <col min="1799" max="2045" width="8.83203125" style="55"/>
    <col min="2046" max="2046" width="9.5" style="55" customWidth="1"/>
    <col min="2047" max="2047" width="23.83203125" style="55" customWidth="1"/>
    <col min="2048" max="2049" width="22.1640625" style="55" customWidth="1"/>
    <col min="2050" max="2050" width="22.6640625" style="55" customWidth="1"/>
    <col min="2051" max="2052" width="22.1640625" style="55" customWidth="1"/>
    <col min="2053" max="2053" width="17.33203125" style="55" customWidth="1"/>
    <col min="2054" max="2054" width="18.5" style="55" customWidth="1"/>
    <col min="2055" max="2301" width="8.83203125" style="55"/>
    <col min="2302" max="2302" width="9.5" style="55" customWidth="1"/>
    <col min="2303" max="2303" width="23.83203125" style="55" customWidth="1"/>
    <col min="2304" max="2305" width="22.1640625" style="55" customWidth="1"/>
    <col min="2306" max="2306" width="22.6640625" style="55" customWidth="1"/>
    <col min="2307" max="2308" width="22.1640625" style="55" customWidth="1"/>
    <col min="2309" max="2309" width="17.33203125" style="55" customWidth="1"/>
    <col min="2310" max="2310" width="18.5" style="55" customWidth="1"/>
    <col min="2311" max="2557" width="8.83203125" style="55"/>
    <col min="2558" max="2558" width="9.5" style="55" customWidth="1"/>
    <col min="2559" max="2559" width="23.83203125" style="55" customWidth="1"/>
    <col min="2560" max="2561" width="22.1640625" style="55" customWidth="1"/>
    <col min="2562" max="2562" width="22.6640625" style="55" customWidth="1"/>
    <col min="2563" max="2564" width="22.1640625" style="55" customWidth="1"/>
    <col min="2565" max="2565" width="17.33203125" style="55" customWidth="1"/>
    <col min="2566" max="2566" width="18.5" style="55" customWidth="1"/>
    <col min="2567" max="2813" width="8.83203125" style="55"/>
    <col min="2814" max="2814" width="9.5" style="55" customWidth="1"/>
    <col min="2815" max="2815" width="23.83203125" style="55" customWidth="1"/>
    <col min="2816" max="2817" width="22.1640625" style="55" customWidth="1"/>
    <col min="2818" max="2818" width="22.6640625" style="55" customWidth="1"/>
    <col min="2819" max="2820" width="22.1640625" style="55" customWidth="1"/>
    <col min="2821" max="2821" width="17.33203125" style="55" customWidth="1"/>
    <col min="2822" max="2822" width="18.5" style="55" customWidth="1"/>
    <col min="2823" max="3069" width="8.83203125" style="55"/>
    <col min="3070" max="3070" width="9.5" style="55" customWidth="1"/>
    <col min="3071" max="3071" width="23.83203125" style="55" customWidth="1"/>
    <col min="3072" max="3073" width="22.1640625" style="55" customWidth="1"/>
    <col min="3074" max="3074" width="22.6640625" style="55" customWidth="1"/>
    <col min="3075" max="3076" width="22.1640625" style="55" customWidth="1"/>
    <col min="3077" max="3077" width="17.33203125" style="55" customWidth="1"/>
    <col min="3078" max="3078" width="18.5" style="55" customWidth="1"/>
    <col min="3079" max="3325" width="8.83203125" style="55"/>
    <col min="3326" max="3326" width="9.5" style="55" customWidth="1"/>
    <col min="3327" max="3327" width="23.83203125" style="55" customWidth="1"/>
    <col min="3328" max="3329" width="22.1640625" style="55" customWidth="1"/>
    <col min="3330" max="3330" width="22.6640625" style="55" customWidth="1"/>
    <col min="3331" max="3332" width="22.1640625" style="55" customWidth="1"/>
    <col min="3333" max="3333" width="17.33203125" style="55" customWidth="1"/>
    <col min="3334" max="3334" width="18.5" style="55" customWidth="1"/>
    <col min="3335" max="3581" width="8.83203125" style="55"/>
    <col min="3582" max="3582" width="9.5" style="55" customWidth="1"/>
    <col min="3583" max="3583" width="23.83203125" style="55" customWidth="1"/>
    <col min="3584" max="3585" width="22.1640625" style="55" customWidth="1"/>
    <col min="3586" max="3586" width="22.6640625" style="55" customWidth="1"/>
    <col min="3587" max="3588" width="22.1640625" style="55" customWidth="1"/>
    <col min="3589" max="3589" width="17.33203125" style="55" customWidth="1"/>
    <col min="3590" max="3590" width="18.5" style="55" customWidth="1"/>
    <col min="3591" max="3837" width="8.83203125" style="55"/>
    <col min="3838" max="3838" width="9.5" style="55" customWidth="1"/>
    <col min="3839" max="3839" width="23.83203125" style="55" customWidth="1"/>
    <col min="3840" max="3841" width="22.1640625" style="55" customWidth="1"/>
    <col min="3842" max="3842" width="22.6640625" style="55" customWidth="1"/>
    <col min="3843" max="3844" width="22.1640625" style="55" customWidth="1"/>
    <col min="3845" max="3845" width="17.33203125" style="55" customWidth="1"/>
    <col min="3846" max="3846" width="18.5" style="55" customWidth="1"/>
    <col min="3847" max="4093" width="8.83203125" style="55"/>
    <col min="4094" max="4094" width="9.5" style="55" customWidth="1"/>
    <col min="4095" max="4095" width="23.83203125" style="55" customWidth="1"/>
    <col min="4096" max="4097" width="22.1640625" style="55" customWidth="1"/>
    <col min="4098" max="4098" width="22.6640625" style="55" customWidth="1"/>
    <col min="4099" max="4100" width="22.1640625" style="55" customWidth="1"/>
    <col min="4101" max="4101" width="17.33203125" style="55" customWidth="1"/>
    <col min="4102" max="4102" width="18.5" style="55" customWidth="1"/>
    <col min="4103" max="4349" width="8.83203125" style="55"/>
    <col min="4350" max="4350" width="9.5" style="55" customWidth="1"/>
    <col min="4351" max="4351" width="23.83203125" style="55" customWidth="1"/>
    <col min="4352" max="4353" width="22.1640625" style="55" customWidth="1"/>
    <col min="4354" max="4354" width="22.6640625" style="55" customWidth="1"/>
    <col min="4355" max="4356" width="22.1640625" style="55" customWidth="1"/>
    <col min="4357" max="4357" width="17.33203125" style="55" customWidth="1"/>
    <col min="4358" max="4358" width="18.5" style="55" customWidth="1"/>
    <col min="4359" max="4605" width="8.83203125" style="55"/>
    <col min="4606" max="4606" width="9.5" style="55" customWidth="1"/>
    <col min="4607" max="4607" width="23.83203125" style="55" customWidth="1"/>
    <col min="4608" max="4609" width="22.1640625" style="55" customWidth="1"/>
    <col min="4610" max="4610" width="22.6640625" style="55" customWidth="1"/>
    <col min="4611" max="4612" width="22.1640625" style="55" customWidth="1"/>
    <col min="4613" max="4613" width="17.33203125" style="55" customWidth="1"/>
    <col min="4614" max="4614" width="18.5" style="55" customWidth="1"/>
    <col min="4615" max="4861" width="8.83203125" style="55"/>
    <col min="4862" max="4862" width="9.5" style="55" customWidth="1"/>
    <col min="4863" max="4863" width="23.83203125" style="55" customWidth="1"/>
    <col min="4864" max="4865" width="22.1640625" style="55" customWidth="1"/>
    <col min="4866" max="4866" width="22.6640625" style="55" customWidth="1"/>
    <col min="4867" max="4868" width="22.1640625" style="55" customWidth="1"/>
    <col min="4869" max="4869" width="17.33203125" style="55" customWidth="1"/>
    <col min="4870" max="4870" width="18.5" style="55" customWidth="1"/>
    <col min="4871" max="5117" width="8.83203125" style="55"/>
    <col min="5118" max="5118" width="9.5" style="55" customWidth="1"/>
    <col min="5119" max="5119" width="23.83203125" style="55" customWidth="1"/>
    <col min="5120" max="5121" width="22.1640625" style="55" customWidth="1"/>
    <col min="5122" max="5122" width="22.6640625" style="55" customWidth="1"/>
    <col min="5123" max="5124" width="22.1640625" style="55" customWidth="1"/>
    <col min="5125" max="5125" width="17.33203125" style="55" customWidth="1"/>
    <col min="5126" max="5126" width="18.5" style="55" customWidth="1"/>
    <col min="5127" max="5373" width="8.83203125" style="55"/>
    <col min="5374" max="5374" width="9.5" style="55" customWidth="1"/>
    <col min="5375" max="5375" width="23.83203125" style="55" customWidth="1"/>
    <col min="5376" max="5377" width="22.1640625" style="55" customWidth="1"/>
    <col min="5378" max="5378" width="22.6640625" style="55" customWidth="1"/>
    <col min="5379" max="5380" width="22.1640625" style="55" customWidth="1"/>
    <col min="5381" max="5381" width="17.33203125" style="55" customWidth="1"/>
    <col min="5382" max="5382" width="18.5" style="55" customWidth="1"/>
    <col min="5383" max="5629" width="8.83203125" style="55"/>
    <col min="5630" max="5630" width="9.5" style="55" customWidth="1"/>
    <col min="5631" max="5631" width="23.83203125" style="55" customWidth="1"/>
    <col min="5632" max="5633" width="22.1640625" style="55" customWidth="1"/>
    <col min="5634" max="5634" width="22.6640625" style="55" customWidth="1"/>
    <col min="5635" max="5636" width="22.1640625" style="55" customWidth="1"/>
    <col min="5637" max="5637" width="17.33203125" style="55" customWidth="1"/>
    <col min="5638" max="5638" width="18.5" style="55" customWidth="1"/>
    <col min="5639" max="5885" width="8.83203125" style="55"/>
    <col min="5886" max="5886" width="9.5" style="55" customWidth="1"/>
    <col min="5887" max="5887" width="23.83203125" style="55" customWidth="1"/>
    <col min="5888" max="5889" width="22.1640625" style="55" customWidth="1"/>
    <col min="5890" max="5890" width="22.6640625" style="55" customWidth="1"/>
    <col min="5891" max="5892" width="22.1640625" style="55" customWidth="1"/>
    <col min="5893" max="5893" width="17.33203125" style="55" customWidth="1"/>
    <col min="5894" max="5894" width="18.5" style="55" customWidth="1"/>
    <col min="5895" max="6141" width="8.83203125" style="55"/>
    <col min="6142" max="6142" width="9.5" style="55" customWidth="1"/>
    <col min="6143" max="6143" width="23.83203125" style="55" customWidth="1"/>
    <col min="6144" max="6145" width="22.1640625" style="55" customWidth="1"/>
    <col min="6146" max="6146" width="22.6640625" style="55" customWidth="1"/>
    <col min="6147" max="6148" width="22.1640625" style="55" customWidth="1"/>
    <col min="6149" max="6149" width="17.33203125" style="55" customWidth="1"/>
    <col min="6150" max="6150" width="18.5" style="55" customWidth="1"/>
    <col min="6151" max="6397" width="8.83203125" style="55"/>
    <col min="6398" max="6398" width="9.5" style="55" customWidth="1"/>
    <col min="6399" max="6399" width="23.83203125" style="55" customWidth="1"/>
    <col min="6400" max="6401" width="22.1640625" style="55" customWidth="1"/>
    <col min="6402" max="6402" width="22.6640625" style="55" customWidth="1"/>
    <col min="6403" max="6404" width="22.1640625" style="55" customWidth="1"/>
    <col min="6405" max="6405" width="17.33203125" style="55" customWidth="1"/>
    <col min="6406" max="6406" width="18.5" style="55" customWidth="1"/>
    <col min="6407" max="6653" width="8.83203125" style="55"/>
    <col min="6654" max="6654" width="9.5" style="55" customWidth="1"/>
    <col min="6655" max="6655" width="23.83203125" style="55" customWidth="1"/>
    <col min="6656" max="6657" width="22.1640625" style="55" customWidth="1"/>
    <col min="6658" max="6658" width="22.6640625" style="55" customWidth="1"/>
    <col min="6659" max="6660" width="22.1640625" style="55" customWidth="1"/>
    <col min="6661" max="6661" width="17.33203125" style="55" customWidth="1"/>
    <col min="6662" max="6662" width="18.5" style="55" customWidth="1"/>
    <col min="6663" max="6909" width="8.83203125" style="55"/>
    <col min="6910" max="6910" width="9.5" style="55" customWidth="1"/>
    <col min="6911" max="6911" width="23.83203125" style="55" customWidth="1"/>
    <col min="6912" max="6913" width="22.1640625" style="55" customWidth="1"/>
    <col min="6914" max="6914" width="22.6640625" style="55" customWidth="1"/>
    <col min="6915" max="6916" width="22.1640625" style="55" customWidth="1"/>
    <col min="6917" max="6917" width="17.33203125" style="55" customWidth="1"/>
    <col min="6918" max="6918" width="18.5" style="55" customWidth="1"/>
    <col min="6919" max="7165" width="8.83203125" style="55"/>
    <col min="7166" max="7166" width="9.5" style="55" customWidth="1"/>
    <col min="7167" max="7167" width="23.83203125" style="55" customWidth="1"/>
    <col min="7168" max="7169" width="22.1640625" style="55" customWidth="1"/>
    <col min="7170" max="7170" width="22.6640625" style="55" customWidth="1"/>
    <col min="7171" max="7172" width="22.1640625" style="55" customWidth="1"/>
    <col min="7173" max="7173" width="17.33203125" style="55" customWidth="1"/>
    <col min="7174" max="7174" width="18.5" style="55" customWidth="1"/>
    <col min="7175" max="7421" width="8.83203125" style="55"/>
    <col min="7422" max="7422" width="9.5" style="55" customWidth="1"/>
    <col min="7423" max="7423" width="23.83203125" style="55" customWidth="1"/>
    <col min="7424" max="7425" width="22.1640625" style="55" customWidth="1"/>
    <col min="7426" max="7426" width="22.6640625" style="55" customWidth="1"/>
    <col min="7427" max="7428" width="22.1640625" style="55" customWidth="1"/>
    <col min="7429" max="7429" width="17.33203125" style="55" customWidth="1"/>
    <col min="7430" max="7430" width="18.5" style="55" customWidth="1"/>
    <col min="7431" max="7677" width="8.83203125" style="55"/>
    <col min="7678" max="7678" width="9.5" style="55" customWidth="1"/>
    <col min="7679" max="7679" width="23.83203125" style="55" customWidth="1"/>
    <col min="7680" max="7681" width="22.1640625" style="55" customWidth="1"/>
    <col min="7682" max="7682" width="22.6640625" style="55" customWidth="1"/>
    <col min="7683" max="7684" width="22.1640625" style="55" customWidth="1"/>
    <col min="7685" max="7685" width="17.33203125" style="55" customWidth="1"/>
    <col min="7686" max="7686" width="18.5" style="55" customWidth="1"/>
    <col min="7687" max="7933" width="8.83203125" style="55"/>
    <col min="7934" max="7934" width="9.5" style="55" customWidth="1"/>
    <col min="7935" max="7935" width="23.83203125" style="55" customWidth="1"/>
    <col min="7936" max="7937" width="22.1640625" style="55" customWidth="1"/>
    <col min="7938" max="7938" width="22.6640625" style="55" customWidth="1"/>
    <col min="7939" max="7940" width="22.1640625" style="55" customWidth="1"/>
    <col min="7941" max="7941" width="17.33203125" style="55" customWidth="1"/>
    <col min="7942" max="7942" width="18.5" style="55" customWidth="1"/>
    <col min="7943" max="8189" width="8.83203125" style="55"/>
    <col min="8190" max="8190" width="9.5" style="55" customWidth="1"/>
    <col min="8191" max="8191" width="23.83203125" style="55" customWidth="1"/>
    <col min="8192" max="8193" width="22.1640625" style="55" customWidth="1"/>
    <col min="8194" max="8194" width="22.6640625" style="55" customWidth="1"/>
    <col min="8195" max="8196" width="22.1640625" style="55" customWidth="1"/>
    <col min="8197" max="8197" width="17.33203125" style="55" customWidth="1"/>
    <col min="8198" max="8198" width="18.5" style="55" customWidth="1"/>
    <col min="8199" max="8445" width="8.83203125" style="55"/>
    <col min="8446" max="8446" width="9.5" style="55" customWidth="1"/>
    <col min="8447" max="8447" width="23.83203125" style="55" customWidth="1"/>
    <col min="8448" max="8449" width="22.1640625" style="55" customWidth="1"/>
    <col min="8450" max="8450" width="22.6640625" style="55" customWidth="1"/>
    <col min="8451" max="8452" width="22.1640625" style="55" customWidth="1"/>
    <col min="8453" max="8453" width="17.33203125" style="55" customWidth="1"/>
    <col min="8454" max="8454" width="18.5" style="55" customWidth="1"/>
    <col min="8455" max="8701" width="8.83203125" style="55"/>
    <col min="8702" max="8702" width="9.5" style="55" customWidth="1"/>
    <col min="8703" max="8703" width="23.83203125" style="55" customWidth="1"/>
    <col min="8704" max="8705" width="22.1640625" style="55" customWidth="1"/>
    <col min="8706" max="8706" width="22.6640625" style="55" customWidth="1"/>
    <col min="8707" max="8708" width="22.1640625" style="55" customWidth="1"/>
    <col min="8709" max="8709" width="17.33203125" style="55" customWidth="1"/>
    <col min="8710" max="8710" width="18.5" style="55" customWidth="1"/>
    <col min="8711" max="8957" width="8.83203125" style="55"/>
    <col min="8958" max="8958" width="9.5" style="55" customWidth="1"/>
    <col min="8959" max="8959" width="23.83203125" style="55" customWidth="1"/>
    <col min="8960" max="8961" width="22.1640625" style="55" customWidth="1"/>
    <col min="8962" max="8962" width="22.6640625" style="55" customWidth="1"/>
    <col min="8963" max="8964" width="22.1640625" style="55" customWidth="1"/>
    <col min="8965" max="8965" width="17.33203125" style="55" customWidth="1"/>
    <col min="8966" max="8966" width="18.5" style="55" customWidth="1"/>
    <col min="8967" max="9213" width="8.83203125" style="55"/>
    <col min="9214" max="9214" width="9.5" style="55" customWidth="1"/>
    <col min="9215" max="9215" width="23.83203125" style="55" customWidth="1"/>
    <col min="9216" max="9217" width="22.1640625" style="55" customWidth="1"/>
    <col min="9218" max="9218" width="22.6640625" style="55" customWidth="1"/>
    <col min="9219" max="9220" width="22.1640625" style="55" customWidth="1"/>
    <col min="9221" max="9221" width="17.33203125" style="55" customWidth="1"/>
    <col min="9222" max="9222" width="18.5" style="55" customWidth="1"/>
    <col min="9223" max="9469" width="8.83203125" style="55"/>
    <col min="9470" max="9470" width="9.5" style="55" customWidth="1"/>
    <col min="9471" max="9471" width="23.83203125" style="55" customWidth="1"/>
    <col min="9472" max="9473" width="22.1640625" style="55" customWidth="1"/>
    <col min="9474" max="9474" width="22.6640625" style="55" customWidth="1"/>
    <col min="9475" max="9476" width="22.1640625" style="55" customWidth="1"/>
    <col min="9477" max="9477" width="17.33203125" style="55" customWidth="1"/>
    <col min="9478" max="9478" width="18.5" style="55" customWidth="1"/>
    <col min="9479" max="9725" width="8.83203125" style="55"/>
    <col min="9726" max="9726" width="9.5" style="55" customWidth="1"/>
    <col min="9727" max="9727" width="23.83203125" style="55" customWidth="1"/>
    <col min="9728" max="9729" width="22.1640625" style="55" customWidth="1"/>
    <col min="9730" max="9730" width="22.6640625" style="55" customWidth="1"/>
    <col min="9731" max="9732" width="22.1640625" style="55" customWidth="1"/>
    <col min="9733" max="9733" width="17.33203125" style="55" customWidth="1"/>
    <col min="9734" max="9734" width="18.5" style="55" customWidth="1"/>
    <col min="9735" max="9981" width="8.83203125" style="55"/>
    <col min="9982" max="9982" width="9.5" style="55" customWidth="1"/>
    <col min="9983" max="9983" width="23.83203125" style="55" customWidth="1"/>
    <col min="9984" max="9985" width="22.1640625" style="55" customWidth="1"/>
    <col min="9986" max="9986" width="22.6640625" style="55" customWidth="1"/>
    <col min="9987" max="9988" width="22.1640625" style="55" customWidth="1"/>
    <col min="9989" max="9989" width="17.33203125" style="55" customWidth="1"/>
    <col min="9990" max="9990" width="18.5" style="55" customWidth="1"/>
    <col min="9991" max="10237" width="8.83203125" style="55"/>
    <col min="10238" max="10238" width="9.5" style="55" customWidth="1"/>
    <col min="10239" max="10239" width="23.83203125" style="55" customWidth="1"/>
    <col min="10240" max="10241" width="22.1640625" style="55" customWidth="1"/>
    <col min="10242" max="10242" width="22.6640625" style="55" customWidth="1"/>
    <col min="10243" max="10244" width="22.1640625" style="55" customWidth="1"/>
    <col min="10245" max="10245" width="17.33203125" style="55" customWidth="1"/>
    <col min="10246" max="10246" width="18.5" style="55" customWidth="1"/>
    <col min="10247" max="10493" width="8.83203125" style="55"/>
    <col min="10494" max="10494" width="9.5" style="55" customWidth="1"/>
    <col min="10495" max="10495" width="23.83203125" style="55" customWidth="1"/>
    <col min="10496" max="10497" width="22.1640625" style="55" customWidth="1"/>
    <col min="10498" max="10498" width="22.6640625" style="55" customWidth="1"/>
    <col min="10499" max="10500" width="22.1640625" style="55" customWidth="1"/>
    <col min="10501" max="10501" width="17.33203125" style="55" customWidth="1"/>
    <col min="10502" max="10502" width="18.5" style="55" customWidth="1"/>
    <col min="10503" max="10749" width="8.83203125" style="55"/>
    <col min="10750" max="10750" width="9.5" style="55" customWidth="1"/>
    <col min="10751" max="10751" width="23.83203125" style="55" customWidth="1"/>
    <col min="10752" max="10753" width="22.1640625" style="55" customWidth="1"/>
    <col min="10754" max="10754" width="22.6640625" style="55" customWidth="1"/>
    <col min="10755" max="10756" width="22.1640625" style="55" customWidth="1"/>
    <col min="10757" max="10757" width="17.33203125" style="55" customWidth="1"/>
    <col min="10758" max="10758" width="18.5" style="55" customWidth="1"/>
    <col min="10759" max="11005" width="8.83203125" style="55"/>
    <col min="11006" max="11006" width="9.5" style="55" customWidth="1"/>
    <col min="11007" max="11007" width="23.83203125" style="55" customWidth="1"/>
    <col min="11008" max="11009" width="22.1640625" style="55" customWidth="1"/>
    <col min="11010" max="11010" width="22.6640625" style="55" customWidth="1"/>
    <col min="11011" max="11012" width="22.1640625" style="55" customWidth="1"/>
    <col min="11013" max="11013" width="17.33203125" style="55" customWidth="1"/>
    <col min="11014" max="11014" width="18.5" style="55" customWidth="1"/>
    <col min="11015" max="11261" width="8.83203125" style="55"/>
    <col min="11262" max="11262" width="9.5" style="55" customWidth="1"/>
    <col min="11263" max="11263" width="23.83203125" style="55" customWidth="1"/>
    <col min="11264" max="11265" width="22.1640625" style="55" customWidth="1"/>
    <col min="11266" max="11266" width="22.6640625" style="55" customWidth="1"/>
    <col min="11267" max="11268" width="22.1640625" style="55" customWidth="1"/>
    <col min="11269" max="11269" width="17.33203125" style="55" customWidth="1"/>
    <col min="11270" max="11270" width="18.5" style="55" customWidth="1"/>
    <col min="11271" max="11517" width="8.83203125" style="55"/>
    <col min="11518" max="11518" width="9.5" style="55" customWidth="1"/>
    <col min="11519" max="11519" width="23.83203125" style="55" customWidth="1"/>
    <col min="11520" max="11521" width="22.1640625" style="55" customWidth="1"/>
    <col min="11522" max="11522" width="22.6640625" style="55" customWidth="1"/>
    <col min="11523" max="11524" width="22.1640625" style="55" customWidth="1"/>
    <col min="11525" max="11525" width="17.33203125" style="55" customWidth="1"/>
    <col min="11526" max="11526" width="18.5" style="55" customWidth="1"/>
    <col min="11527" max="11773" width="8.83203125" style="55"/>
    <col min="11774" max="11774" width="9.5" style="55" customWidth="1"/>
    <col min="11775" max="11775" width="23.83203125" style="55" customWidth="1"/>
    <col min="11776" max="11777" width="22.1640625" style="55" customWidth="1"/>
    <col min="11778" max="11778" width="22.6640625" style="55" customWidth="1"/>
    <col min="11779" max="11780" width="22.1640625" style="55" customWidth="1"/>
    <col min="11781" max="11781" width="17.33203125" style="55" customWidth="1"/>
    <col min="11782" max="11782" width="18.5" style="55" customWidth="1"/>
    <col min="11783" max="12029" width="8.83203125" style="55"/>
    <col min="12030" max="12030" width="9.5" style="55" customWidth="1"/>
    <col min="12031" max="12031" width="23.83203125" style="55" customWidth="1"/>
    <col min="12032" max="12033" width="22.1640625" style="55" customWidth="1"/>
    <col min="12034" max="12034" width="22.6640625" style="55" customWidth="1"/>
    <col min="12035" max="12036" width="22.1640625" style="55" customWidth="1"/>
    <col min="12037" max="12037" width="17.33203125" style="55" customWidth="1"/>
    <col min="12038" max="12038" width="18.5" style="55" customWidth="1"/>
    <col min="12039" max="12285" width="8.83203125" style="55"/>
    <col min="12286" max="12286" width="9.5" style="55" customWidth="1"/>
    <col min="12287" max="12287" width="23.83203125" style="55" customWidth="1"/>
    <col min="12288" max="12289" width="22.1640625" style="55" customWidth="1"/>
    <col min="12290" max="12290" width="22.6640625" style="55" customWidth="1"/>
    <col min="12291" max="12292" width="22.1640625" style="55" customWidth="1"/>
    <col min="12293" max="12293" width="17.33203125" style="55" customWidth="1"/>
    <col min="12294" max="12294" width="18.5" style="55" customWidth="1"/>
    <col min="12295" max="12541" width="8.83203125" style="55"/>
    <col min="12542" max="12542" width="9.5" style="55" customWidth="1"/>
    <col min="12543" max="12543" width="23.83203125" style="55" customWidth="1"/>
    <col min="12544" max="12545" width="22.1640625" style="55" customWidth="1"/>
    <col min="12546" max="12546" width="22.6640625" style="55" customWidth="1"/>
    <col min="12547" max="12548" width="22.1640625" style="55" customWidth="1"/>
    <col min="12549" max="12549" width="17.33203125" style="55" customWidth="1"/>
    <col min="12550" max="12550" width="18.5" style="55" customWidth="1"/>
    <col min="12551" max="12797" width="8.83203125" style="55"/>
    <col min="12798" max="12798" width="9.5" style="55" customWidth="1"/>
    <col min="12799" max="12799" width="23.83203125" style="55" customWidth="1"/>
    <col min="12800" max="12801" width="22.1640625" style="55" customWidth="1"/>
    <col min="12802" max="12802" width="22.6640625" style="55" customWidth="1"/>
    <col min="12803" max="12804" width="22.1640625" style="55" customWidth="1"/>
    <col min="12805" max="12805" width="17.33203125" style="55" customWidth="1"/>
    <col min="12806" max="12806" width="18.5" style="55" customWidth="1"/>
    <col min="12807" max="13053" width="8.83203125" style="55"/>
    <col min="13054" max="13054" width="9.5" style="55" customWidth="1"/>
    <col min="13055" max="13055" width="23.83203125" style="55" customWidth="1"/>
    <col min="13056" max="13057" width="22.1640625" style="55" customWidth="1"/>
    <col min="13058" max="13058" width="22.6640625" style="55" customWidth="1"/>
    <col min="13059" max="13060" width="22.1640625" style="55" customWidth="1"/>
    <col min="13061" max="13061" width="17.33203125" style="55" customWidth="1"/>
    <col min="13062" max="13062" width="18.5" style="55" customWidth="1"/>
    <col min="13063" max="13309" width="8.83203125" style="55"/>
    <col min="13310" max="13310" width="9.5" style="55" customWidth="1"/>
    <col min="13311" max="13311" width="23.83203125" style="55" customWidth="1"/>
    <col min="13312" max="13313" width="22.1640625" style="55" customWidth="1"/>
    <col min="13314" max="13314" width="22.6640625" style="55" customWidth="1"/>
    <col min="13315" max="13316" width="22.1640625" style="55" customWidth="1"/>
    <col min="13317" max="13317" width="17.33203125" style="55" customWidth="1"/>
    <col min="13318" max="13318" width="18.5" style="55" customWidth="1"/>
    <col min="13319" max="13565" width="8.83203125" style="55"/>
    <col min="13566" max="13566" width="9.5" style="55" customWidth="1"/>
    <col min="13567" max="13567" width="23.83203125" style="55" customWidth="1"/>
    <col min="13568" max="13569" width="22.1640625" style="55" customWidth="1"/>
    <col min="13570" max="13570" width="22.6640625" style="55" customWidth="1"/>
    <col min="13571" max="13572" width="22.1640625" style="55" customWidth="1"/>
    <col min="13573" max="13573" width="17.33203125" style="55" customWidth="1"/>
    <col min="13574" max="13574" width="18.5" style="55" customWidth="1"/>
    <col min="13575" max="13821" width="8.83203125" style="55"/>
    <col min="13822" max="13822" width="9.5" style="55" customWidth="1"/>
    <col min="13823" max="13823" width="23.83203125" style="55" customWidth="1"/>
    <col min="13824" max="13825" width="22.1640625" style="55" customWidth="1"/>
    <col min="13826" max="13826" width="22.6640625" style="55" customWidth="1"/>
    <col min="13827" max="13828" width="22.1640625" style="55" customWidth="1"/>
    <col min="13829" max="13829" width="17.33203125" style="55" customWidth="1"/>
    <col min="13830" max="13830" width="18.5" style="55" customWidth="1"/>
    <col min="13831" max="14077" width="8.83203125" style="55"/>
    <col min="14078" max="14078" width="9.5" style="55" customWidth="1"/>
    <col min="14079" max="14079" width="23.83203125" style="55" customWidth="1"/>
    <col min="14080" max="14081" width="22.1640625" style="55" customWidth="1"/>
    <col min="14082" max="14082" width="22.6640625" style="55" customWidth="1"/>
    <col min="14083" max="14084" width="22.1640625" style="55" customWidth="1"/>
    <col min="14085" max="14085" width="17.33203125" style="55" customWidth="1"/>
    <col min="14086" max="14086" width="18.5" style="55" customWidth="1"/>
    <col min="14087" max="14333" width="8.83203125" style="55"/>
    <col min="14334" max="14334" width="9.5" style="55" customWidth="1"/>
    <col min="14335" max="14335" width="23.83203125" style="55" customWidth="1"/>
    <col min="14336" max="14337" width="22.1640625" style="55" customWidth="1"/>
    <col min="14338" max="14338" width="22.6640625" style="55" customWidth="1"/>
    <col min="14339" max="14340" width="22.1640625" style="55" customWidth="1"/>
    <col min="14341" max="14341" width="17.33203125" style="55" customWidth="1"/>
    <col min="14342" max="14342" width="18.5" style="55" customWidth="1"/>
    <col min="14343" max="14589" width="8.83203125" style="55"/>
    <col min="14590" max="14590" width="9.5" style="55" customWidth="1"/>
    <col min="14591" max="14591" width="23.83203125" style="55" customWidth="1"/>
    <col min="14592" max="14593" width="22.1640625" style="55" customWidth="1"/>
    <col min="14594" max="14594" width="22.6640625" style="55" customWidth="1"/>
    <col min="14595" max="14596" width="22.1640625" style="55" customWidth="1"/>
    <col min="14597" max="14597" width="17.33203125" style="55" customWidth="1"/>
    <col min="14598" max="14598" width="18.5" style="55" customWidth="1"/>
    <col min="14599" max="14845" width="8.83203125" style="55"/>
    <col min="14846" max="14846" width="9.5" style="55" customWidth="1"/>
    <col min="14847" max="14847" width="23.83203125" style="55" customWidth="1"/>
    <col min="14848" max="14849" width="22.1640625" style="55" customWidth="1"/>
    <col min="14850" max="14850" width="22.6640625" style="55" customWidth="1"/>
    <col min="14851" max="14852" width="22.1640625" style="55" customWidth="1"/>
    <col min="14853" max="14853" width="17.33203125" style="55" customWidth="1"/>
    <col min="14854" max="14854" width="18.5" style="55" customWidth="1"/>
    <col min="14855" max="15101" width="8.83203125" style="55"/>
    <col min="15102" max="15102" width="9.5" style="55" customWidth="1"/>
    <col min="15103" max="15103" width="23.83203125" style="55" customWidth="1"/>
    <col min="15104" max="15105" width="22.1640625" style="55" customWidth="1"/>
    <col min="15106" max="15106" width="22.6640625" style="55" customWidth="1"/>
    <col min="15107" max="15108" width="22.1640625" style="55" customWidth="1"/>
    <col min="15109" max="15109" width="17.33203125" style="55" customWidth="1"/>
    <col min="15110" max="15110" width="18.5" style="55" customWidth="1"/>
    <col min="15111" max="15357" width="8.83203125" style="55"/>
    <col min="15358" max="15358" width="9.5" style="55" customWidth="1"/>
    <col min="15359" max="15359" width="23.83203125" style="55" customWidth="1"/>
    <col min="15360" max="15361" width="22.1640625" style="55" customWidth="1"/>
    <col min="15362" max="15362" width="22.6640625" style="55" customWidth="1"/>
    <col min="15363" max="15364" width="22.1640625" style="55" customWidth="1"/>
    <col min="15365" max="15365" width="17.33203125" style="55" customWidth="1"/>
    <col min="15366" max="15366" width="18.5" style="55" customWidth="1"/>
    <col min="15367" max="15613" width="8.83203125" style="55"/>
    <col min="15614" max="15614" width="9.5" style="55" customWidth="1"/>
    <col min="15615" max="15615" width="23.83203125" style="55" customWidth="1"/>
    <col min="15616" max="15617" width="22.1640625" style="55" customWidth="1"/>
    <col min="15618" max="15618" width="22.6640625" style="55" customWidth="1"/>
    <col min="15619" max="15620" width="22.1640625" style="55" customWidth="1"/>
    <col min="15621" max="15621" width="17.33203125" style="55" customWidth="1"/>
    <col min="15622" max="15622" width="18.5" style="55" customWidth="1"/>
    <col min="15623" max="15869" width="8.83203125" style="55"/>
    <col min="15870" max="15870" width="9.5" style="55" customWidth="1"/>
    <col min="15871" max="15871" width="23.83203125" style="55" customWidth="1"/>
    <col min="15872" max="15873" width="22.1640625" style="55" customWidth="1"/>
    <col min="15874" max="15874" width="22.6640625" style="55" customWidth="1"/>
    <col min="15875" max="15876" width="22.1640625" style="55" customWidth="1"/>
    <col min="15877" max="15877" width="17.33203125" style="55" customWidth="1"/>
    <col min="15878" max="15878" width="18.5" style="55" customWidth="1"/>
    <col min="15879" max="16125" width="8.83203125" style="55"/>
    <col min="16126" max="16126" width="9.5" style="55" customWidth="1"/>
    <col min="16127" max="16127" width="23.83203125" style="55" customWidth="1"/>
    <col min="16128" max="16129" width="22.1640625" style="55" customWidth="1"/>
    <col min="16130" max="16130" width="22.6640625" style="55" customWidth="1"/>
    <col min="16131" max="16132" width="22.1640625" style="55" customWidth="1"/>
    <col min="16133" max="16133" width="17.33203125" style="55" customWidth="1"/>
    <col min="16134" max="16134" width="18.5" style="55" customWidth="1"/>
    <col min="16135" max="16382" width="8.83203125" style="55"/>
    <col min="16383" max="16384" width="8.83203125" style="55" customWidth="1"/>
  </cols>
  <sheetData>
    <row r="1" spans="1:6">
      <c r="A1" s="511" t="s">
        <v>45</v>
      </c>
      <c r="B1" s="512"/>
      <c r="C1" s="512"/>
      <c r="D1" s="512"/>
      <c r="E1" s="512"/>
      <c r="F1" s="513"/>
    </row>
    <row r="2" spans="1:6" ht="13.5" thickBot="1">
      <c r="A2" s="514"/>
      <c r="B2" s="520"/>
      <c r="C2" s="520"/>
      <c r="D2" s="520"/>
      <c r="E2" s="520"/>
      <c r="F2" s="515"/>
    </row>
    <row r="3" spans="1:6" ht="21.6" customHeight="1">
      <c r="A3" s="516" t="s">
        <v>0</v>
      </c>
      <c r="B3" s="516" t="s">
        <v>46</v>
      </c>
      <c r="C3" s="518" t="s">
        <v>47</v>
      </c>
      <c r="D3" s="519"/>
      <c r="E3" s="519"/>
      <c r="F3" s="521" t="s">
        <v>48</v>
      </c>
    </row>
    <row r="4" spans="1:6" ht="45" customHeight="1" thickBot="1">
      <c r="A4" s="517"/>
      <c r="B4" s="517"/>
      <c r="C4" s="56" t="s">
        <v>426</v>
      </c>
      <c r="D4" s="56" t="s">
        <v>56</v>
      </c>
      <c r="E4" s="56" t="s">
        <v>57</v>
      </c>
      <c r="F4" s="522"/>
    </row>
    <row r="5" spans="1:6" ht="39" thickBot="1">
      <c r="A5" s="58">
        <v>1</v>
      </c>
      <c r="B5" s="59" t="s">
        <v>55</v>
      </c>
      <c r="C5" s="60">
        <v>296.8</v>
      </c>
      <c r="D5" s="60">
        <v>217.8</v>
      </c>
      <c r="E5" s="60">
        <v>266.5</v>
      </c>
      <c r="F5" s="523">
        <f>AVERAGE(C5,D5,E5)</f>
        <v>260.36666666666667</v>
      </c>
    </row>
    <row r="6" spans="1:6">
      <c r="A6" s="57"/>
      <c r="B6" s="524"/>
      <c r="C6" s="525"/>
      <c r="D6" s="525"/>
      <c r="E6" s="525"/>
      <c r="F6" s="61"/>
    </row>
    <row r="7" spans="1:6">
      <c r="A7" s="62"/>
      <c r="B7" s="526"/>
      <c r="C7" s="526"/>
      <c r="D7" s="526"/>
      <c r="E7" s="526"/>
      <c r="F7" s="63"/>
    </row>
    <row r="8" spans="1:6" ht="13.15" customHeight="1">
      <c r="A8" s="62"/>
      <c r="B8" s="526"/>
      <c r="C8" s="527" t="str">
        <f>CRONOGRAMA!H28</f>
        <v>_____________________________________
Marcelo Braga Padiglione
Engenheiro Civil
CREA 146.219/D</v>
      </c>
      <c r="D8" s="527"/>
      <c r="E8" s="527"/>
      <c r="F8" s="528"/>
    </row>
    <row r="9" spans="1:6" ht="21.75" customHeight="1">
      <c r="A9" s="62"/>
      <c r="B9" s="526"/>
      <c r="C9" s="527"/>
      <c r="D9" s="527"/>
      <c r="E9" s="527"/>
      <c r="F9" s="528"/>
    </row>
    <row r="10" spans="1:6">
      <c r="A10" s="62"/>
      <c r="B10" s="526"/>
      <c r="C10" s="527"/>
      <c r="D10" s="527"/>
      <c r="E10" s="527"/>
      <c r="F10" s="528"/>
    </row>
    <row r="11" spans="1:6" ht="18.75" customHeight="1">
      <c r="A11" s="62"/>
      <c r="B11" s="526"/>
      <c r="C11" s="527"/>
      <c r="D11" s="527"/>
      <c r="E11" s="527"/>
      <c r="F11" s="528"/>
    </row>
    <row r="12" spans="1:6" ht="13.5" thickBot="1">
      <c r="A12" s="290"/>
      <c r="B12" s="291"/>
      <c r="C12" s="64"/>
      <c r="D12" s="64"/>
      <c r="E12" s="64"/>
      <c r="F12" s="65"/>
    </row>
  </sheetData>
  <mergeCells count="6">
    <mergeCell ref="C8:E11"/>
    <mergeCell ref="A1:F2"/>
    <mergeCell ref="A3:A4"/>
    <mergeCell ref="B3:B4"/>
    <mergeCell ref="C3:E3"/>
    <mergeCell ref="F3:F4"/>
  </mergeCells>
  <printOptions horizontalCentered="1"/>
  <pageMargins left="0.51181102362204722" right="0.51181102362204722" top="0.78740157480314965" bottom="0.78740157480314965" header="0.31496062992125984" footer="0.31496062992125984"/>
  <pageSetup paperSize="9" scale="11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145" zoomScaleNormal="145" workbookViewId="0">
      <selection activeCell="J4" sqref="J4:J5"/>
    </sheetView>
  </sheetViews>
  <sheetFormatPr defaultRowHeight="12.75"/>
  <cols>
    <col min="1" max="1" width="16.6640625" customWidth="1"/>
    <col min="5" max="5" width="10.33203125" customWidth="1"/>
    <col min="10" max="10" width="10" bestFit="1" customWidth="1"/>
    <col min="12" max="12" width="13" bestFit="1" customWidth="1"/>
  </cols>
  <sheetData>
    <row r="1" spans="1:12" ht="24">
      <c r="A1" s="68" t="s">
        <v>126</v>
      </c>
      <c r="B1" s="68" t="s">
        <v>127</v>
      </c>
      <c r="C1" s="68" t="s">
        <v>128</v>
      </c>
      <c r="D1" s="68" t="s">
        <v>129</v>
      </c>
      <c r="E1" s="280" t="s">
        <v>420</v>
      </c>
      <c r="F1" s="68" t="s">
        <v>130</v>
      </c>
      <c r="G1" s="68" t="s">
        <v>132</v>
      </c>
      <c r="H1" s="68" t="s">
        <v>131</v>
      </c>
    </row>
    <row r="2" spans="1:12">
      <c r="A2" s="68" t="s">
        <v>116</v>
      </c>
      <c r="B2" s="68">
        <v>135</v>
      </c>
      <c r="C2" s="68">
        <v>4</v>
      </c>
      <c r="D2" s="68">
        <v>11</v>
      </c>
      <c r="E2" s="68">
        <f>(B2*C2*D2)/100</f>
        <v>59.4</v>
      </c>
      <c r="F2" s="68" t="s">
        <v>123</v>
      </c>
      <c r="G2" s="68">
        <v>0.61699999999999999</v>
      </c>
      <c r="H2" s="68">
        <f>ROUND(E2*G2,2)</f>
        <v>36.65</v>
      </c>
      <c r="I2" s="267"/>
      <c r="J2" s="277">
        <f>ROUND(H2*1.1,2)</f>
        <v>40.32</v>
      </c>
      <c r="K2" s="281"/>
      <c r="L2" s="276"/>
    </row>
    <row r="3" spans="1:12">
      <c r="A3" s="68" t="s">
        <v>117</v>
      </c>
      <c r="B3" s="68">
        <v>140</v>
      </c>
      <c r="C3" s="68">
        <v>11</v>
      </c>
      <c r="D3" s="68"/>
      <c r="E3" s="68">
        <f>(B3*C3)/100</f>
        <v>15.4</v>
      </c>
      <c r="F3" s="68" t="s">
        <v>124</v>
      </c>
      <c r="G3" s="68">
        <v>0.39500000000000002</v>
      </c>
      <c r="H3" s="68">
        <f t="shared" ref="H3:H8" si="0">ROUND(E3*G3,2)</f>
        <v>6.08</v>
      </c>
      <c r="I3" s="267"/>
      <c r="J3" s="277">
        <f t="shared" ref="J3:J8" si="1">ROUND(H3*1.1,2)</f>
        <v>6.69</v>
      </c>
      <c r="K3" s="281"/>
    </row>
    <row r="4" spans="1:12">
      <c r="A4" s="68" t="s">
        <v>118</v>
      </c>
      <c r="B4" s="68">
        <v>267</v>
      </c>
      <c r="C4" s="68">
        <v>4</v>
      </c>
      <c r="D4" s="68">
        <v>11</v>
      </c>
      <c r="E4" s="68">
        <f t="shared" ref="E4:E6" si="2">(B4*C4*D4)/100</f>
        <v>117.48</v>
      </c>
      <c r="F4" s="68" t="s">
        <v>123</v>
      </c>
      <c r="G4" s="68">
        <v>0.61699999999999999</v>
      </c>
      <c r="H4" s="68">
        <f t="shared" si="0"/>
        <v>72.489999999999995</v>
      </c>
      <c r="I4" s="267"/>
      <c r="J4" s="277">
        <f t="shared" si="1"/>
        <v>79.739999999999995</v>
      </c>
      <c r="K4" s="267"/>
    </row>
    <row r="5" spans="1:12">
      <c r="A5" s="68" t="s">
        <v>119</v>
      </c>
      <c r="B5" s="68">
        <v>71</v>
      </c>
      <c r="C5" s="68">
        <v>23</v>
      </c>
      <c r="D5" s="68">
        <v>11</v>
      </c>
      <c r="E5" s="68">
        <f t="shared" si="2"/>
        <v>179.63</v>
      </c>
      <c r="F5" s="68" t="s">
        <v>125</v>
      </c>
      <c r="G5" s="68">
        <v>0.154</v>
      </c>
      <c r="H5" s="68">
        <f t="shared" si="0"/>
        <v>27.66</v>
      </c>
      <c r="I5" s="267"/>
      <c r="J5" s="277">
        <f t="shared" si="1"/>
        <v>30.43</v>
      </c>
      <c r="K5" s="267"/>
    </row>
    <row r="6" spans="1:12" ht="24">
      <c r="A6" s="68" t="s">
        <v>120</v>
      </c>
      <c r="B6" s="68">
        <v>71</v>
      </c>
      <c r="C6" s="68">
        <v>9</v>
      </c>
      <c r="D6" s="68">
        <v>11</v>
      </c>
      <c r="E6" s="68">
        <f t="shared" si="2"/>
        <v>70.290000000000006</v>
      </c>
      <c r="F6" s="68" t="s">
        <v>125</v>
      </c>
      <c r="G6" s="68">
        <v>0.154</v>
      </c>
      <c r="H6" s="68">
        <f t="shared" si="0"/>
        <v>10.82</v>
      </c>
      <c r="I6" s="267"/>
      <c r="J6" s="277">
        <f t="shared" si="1"/>
        <v>11.9</v>
      </c>
      <c r="K6" s="281"/>
    </row>
    <row r="7" spans="1:12">
      <c r="A7" s="68" t="s">
        <v>121</v>
      </c>
      <c r="B7" s="68">
        <v>75</v>
      </c>
      <c r="C7" s="68">
        <v>334</v>
      </c>
      <c r="D7" s="68"/>
      <c r="E7" s="68">
        <f>(B7*C7)/100</f>
        <v>250.5</v>
      </c>
      <c r="F7" s="68" t="s">
        <v>125</v>
      </c>
      <c r="G7" s="68">
        <v>0.154</v>
      </c>
      <c r="H7" s="68">
        <f t="shared" si="0"/>
        <v>38.58</v>
      </c>
      <c r="I7" s="267"/>
      <c r="J7" s="277">
        <f t="shared" si="1"/>
        <v>42.44</v>
      </c>
      <c r="K7" s="281"/>
    </row>
    <row r="8" spans="1:12">
      <c r="A8" s="68" t="s">
        <v>122</v>
      </c>
      <c r="B8" s="68">
        <v>39860</v>
      </c>
      <c r="C8" s="68">
        <v>4</v>
      </c>
      <c r="D8" s="68"/>
      <c r="E8" s="68">
        <f>(B8*C8)/100</f>
        <v>1594.4</v>
      </c>
      <c r="F8" s="68" t="s">
        <v>124</v>
      </c>
      <c r="G8" s="68">
        <v>0.39500000000000002</v>
      </c>
      <c r="H8" s="68">
        <f t="shared" si="0"/>
        <v>629.79</v>
      </c>
      <c r="J8" s="277">
        <f t="shared" si="1"/>
        <v>692.77</v>
      </c>
      <c r="K8" s="281"/>
    </row>
    <row r="9" spans="1:12">
      <c r="A9" s="68" t="s">
        <v>125</v>
      </c>
      <c r="B9" s="278">
        <f>H5+H6+H7</f>
        <v>77.06</v>
      </c>
      <c r="C9" s="68" t="s">
        <v>104</v>
      </c>
      <c r="D9" s="68"/>
      <c r="E9" s="68"/>
      <c r="F9" s="68"/>
      <c r="G9" s="68"/>
      <c r="H9" s="68"/>
    </row>
    <row r="10" spans="1:12">
      <c r="A10" s="68" t="s">
        <v>124</v>
      </c>
      <c r="B10" s="278">
        <f>H3+H8</f>
        <v>635.87</v>
      </c>
      <c r="C10" s="68" t="s">
        <v>104</v>
      </c>
      <c r="D10" s="68"/>
      <c r="E10" s="68"/>
      <c r="F10" s="68"/>
      <c r="G10" s="68"/>
      <c r="H10" s="68"/>
    </row>
    <row r="11" spans="1:12">
      <c r="A11" s="69" t="s">
        <v>123</v>
      </c>
      <c r="B11" s="279">
        <f>H2+H4</f>
        <v>109.13999999999999</v>
      </c>
      <c r="C11" s="69" t="s">
        <v>104</v>
      </c>
      <c r="D11" s="69"/>
      <c r="E11" s="69"/>
      <c r="F11" s="69"/>
      <c r="G11" s="69"/>
      <c r="H11" s="69"/>
    </row>
    <row r="12" spans="1:12">
      <c r="A12" s="68"/>
      <c r="B12" s="68"/>
      <c r="C12" s="68"/>
      <c r="D12" s="68"/>
      <c r="E12" s="68"/>
      <c r="F12" s="68"/>
      <c r="G12" s="68"/>
      <c r="H12" s="68"/>
    </row>
    <row r="13" spans="1:12">
      <c r="A13" s="68" t="s">
        <v>133</v>
      </c>
      <c r="B13" s="68">
        <f>SUM(B9:B11)</f>
        <v>822.07</v>
      </c>
      <c r="C13" s="68">
        <f>ROUND(B13*1.1,2)</f>
        <v>904.28</v>
      </c>
      <c r="D13" s="68"/>
      <c r="E13" s="68"/>
      <c r="F13" s="68"/>
      <c r="G13" s="68"/>
      <c r="H13" s="68"/>
    </row>
  </sheetData>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7</vt:i4>
      </vt:variant>
      <vt:variant>
        <vt:lpstr>Intervalos nomeados</vt:lpstr>
      </vt:variant>
      <vt:variant>
        <vt:i4>5</vt:i4>
      </vt:variant>
    </vt:vector>
  </HeadingPairs>
  <TitlesOfParts>
    <vt:vector size="12" baseType="lpstr">
      <vt:lpstr>PLANILHA ORÇAMENTÁRIA</vt:lpstr>
      <vt:lpstr>COTAÇÕES PLAYGROUND</vt:lpstr>
      <vt:lpstr>BDI</vt:lpstr>
      <vt:lpstr>MEMORIA</vt:lpstr>
      <vt:lpstr>CRONOGRAMA</vt:lpstr>
      <vt:lpstr>COTAÇÕES</vt:lpstr>
      <vt:lpstr>MEMORIA DE CALCULO FERRAGEM</vt:lpstr>
      <vt:lpstr>BDI!Area_de_impressao</vt:lpstr>
      <vt:lpstr>'COTAÇÕES PLAYGROUND'!Area_de_impressao</vt:lpstr>
      <vt:lpstr>CRONOGRAMA!Area_de_impressao</vt:lpstr>
      <vt:lpstr>MEMORIA!Area_de_impressao</vt:lpstr>
      <vt:lpstr>'PLANILHA ORÇAMENTÁRIA'!Area_de_impressao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GEPAD</dc:creator>
  <cp:lastModifiedBy>ENGENHARIA</cp:lastModifiedBy>
  <cp:lastPrinted>2025-10-22T12:41:50Z</cp:lastPrinted>
  <dcterms:created xsi:type="dcterms:W3CDTF">2018-09-12T17:10:17Z</dcterms:created>
  <dcterms:modified xsi:type="dcterms:W3CDTF">2025-10-22T12:42:34Z</dcterms:modified>
</cp:coreProperties>
</file>